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900" windowHeight="8640" activeTab="0"/>
  </bookViews>
  <sheets>
    <sheet name="UGEthn" sheetId="1" r:id="rId1"/>
  </sheets>
  <definedNames/>
  <calcPr fullCalcOnLoad="1"/>
</workbook>
</file>

<file path=xl/sharedStrings.xml><?xml version="1.0" encoding="utf-8"?>
<sst xmlns="http://schemas.openxmlformats.org/spreadsheetml/2006/main" count="435" uniqueCount="298">
  <si>
    <t>INS</t>
  </si>
  <si>
    <t>Individualized Studies</t>
  </si>
  <si>
    <t>UNC</t>
  </si>
  <si>
    <t>University College</t>
  </si>
  <si>
    <t>School of Education</t>
  </si>
  <si>
    <t>Elementary Education &amp; Reading</t>
  </si>
  <si>
    <t>School of The Professions</t>
  </si>
  <si>
    <t>CRJ</t>
  </si>
  <si>
    <t>Criminal Justice</t>
  </si>
  <si>
    <t>Hispanic</t>
  </si>
  <si>
    <t>PSC</t>
  </si>
  <si>
    <t>Political Science</t>
  </si>
  <si>
    <t>COM</t>
  </si>
  <si>
    <t>Communication Studies</t>
  </si>
  <si>
    <t>Communication</t>
  </si>
  <si>
    <t>HIS</t>
  </si>
  <si>
    <t>History</t>
  </si>
  <si>
    <t>PTG</t>
  </si>
  <si>
    <t>Painting</t>
  </si>
  <si>
    <t>History and Social Studies Edu</t>
  </si>
  <si>
    <t>SWK</t>
  </si>
  <si>
    <t>Social Work</t>
  </si>
  <si>
    <t>BSA</t>
  </si>
  <si>
    <t>Business Administration</t>
  </si>
  <si>
    <t>Business</t>
  </si>
  <si>
    <t>CIS</t>
  </si>
  <si>
    <t>Computer Information Systems</t>
  </si>
  <si>
    <t>ART</t>
  </si>
  <si>
    <t>Art</t>
  </si>
  <si>
    <t>AED</t>
  </si>
  <si>
    <t>Art Education K-12</t>
  </si>
  <si>
    <t>Fine Arts</t>
  </si>
  <si>
    <t>Earth Sciences and Science Edu</t>
  </si>
  <si>
    <t>CISW</t>
  </si>
  <si>
    <t>Pre-Computer Info Systems</t>
  </si>
  <si>
    <t>SSX</t>
  </si>
  <si>
    <t>Social Studies Education 5-12</t>
  </si>
  <si>
    <t>ETE</t>
  </si>
  <si>
    <t>Elec Engineer Tech, Electronic</t>
  </si>
  <si>
    <t>TEC</t>
  </si>
  <si>
    <t>Technology</t>
  </si>
  <si>
    <t>BME</t>
  </si>
  <si>
    <t>Business and Marketing Ed</t>
  </si>
  <si>
    <t>CTE</t>
  </si>
  <si>
    <t>Career &amp; Technical Ed</t>
  </si>
  <si>
    <t>HTR</t>
  </si>
  <si>
    <t>Hospitality Administration</t>
  </si>
  <si>
    <t>Hospitality &amp; Tourism</t>
  </si>
  <si>
    <t>MTS</t>
  </si>
  <si>
    <t>Mathematics 7-12</t>
  </si>
  <si>
    <t>MAT</t>
  </si>
  <si>
    <t>Mathematics</t>
  </si>
  <si>
    <t>SSS</t>
  </si>
  <si>
    <t>Social Studies 7-12</t>
  </si>
  <si>
    <t>GEG</t>
  </si>
  <si>
    <t>Geography</t>
  </si>
  <si>
    <t>PSY</t>
  </si>
  <si>
    <t>Psychology</t>
  </si>
  <si>
    <t>BMEW</t>
  </si>
  <si>
    <t>Pre-Business and Marketing Ed</t>
  </si>
  <si>
    <t>ECC</t>
  </si>
  <si>
    <t>Early Childhood and Childhood</t>
  </si>
  <si>
    <t>ENG</t>
  </si>
  <si>
    <t>English</t>
  </si>
  <si>
    <t>Career &amp; Technical Education</t>
  </si>
  <si>
    <t>FRC</t>
  </si>
  <si>
    <t>Forensic Chemistry</t>
  </si>
  <si>
    <t>CHE</t>
  </si>
  <si>
    <t>Chemistry</t>
  </si>
  <si>
    <t>FRS</t>
  </si>
  <si>
    <t>French 7-12</t>
  </si>
  <si>
    <t>Modern and Classical Languages</t>
  </si>
  <si>
    <t>INT</t>
  </si>
  <si>
    <t>Interior Design</t>
  </si>
  <si>
    <t>CED</t>
  </si>
  <si>
    <t>Childhood Education</t>
  </si>
  <si>
    <t>Art Education</t>
  </si>
  <si>
    <t>ELEW</t>
  </si>
  <si>
    <t>Pre-Elementary Education</t>
  </si>
  <si>
    <t>Industrial Technology</t>
  </si>
  <si>
    <t>DIE</t>
  </si>
  <si>
    <t>Dietetics</t>
  </si>
  <si>
    <t>Dietetics &amp; Nutrition</t>
  </si>
  <si>
    <t>EXE</t>
  </si>
  <si>
    <t>Exceptional Education</t>
  </si>
  <si>
    <t>ALT</t>
  </si>
  <si>
    <t>Arts and Letters</t>
  </si>
  <si>
    <t>School Of Arts and Humanities</t>
  </si>
  <si>
    <t>GEO</t>
  </si>
  <si>
    <t>Geology</t>
  </si>
  <si>
    <t>SOA</t>
  </si>
  <si>
    <t>Applied Sociology</t>
  </si>
  <si>
    <t>SOC</t>
  </si>
  <si>
    <t>Sociology</t>
  </si>
  <si>
    <t>NON</t>
  </si>
  <si>
    <t>UG Non-Matriculated</t>
  </si>
  <si>
    <t>WFD</t>
  </si>
  <si>
    <t>Wood/Furniture</t>
  </si>
  <si>
    <t>Design</t>
  </si>
  <si>
    <t>MET</t>
  </si>
  <si>
    <t>Mechanical Engineering Tech</t>
  </si>
  <si>
    <t>HEW</t>
  </si>
  <si>
    <t>Health/Wellness</t>
  </si>
  <si>
    <t>Health and Wellness</t>
  </si>
  <si>
    <t>BIO</t>
  </si>
  <si>
    <t>Biology</t>
  </si>
  <si>
    <t>ECO</t>
  </si>
  <si>
    <t>Economics</t>
  </si>
  <si>
    <t>Economics and Finance</t>
  </si>
  <si>
    <t>SLP</t>
  </si>
  <si>
    <t>Speech-Language Pathology</t>
  </si>
  <si>
    <t>Speech Language Pathology</t>
  </si>
  <si>
    <t>URP</t>
  </si>
  <si>
    <t>Urban Regional Analysis &amp; Plan</t>
  </si>
  <si>
    <t>Geography &amp; Planning</t>
  </si>
  <si>
    <t>MJD</t>
  </si>
  <si>
    <t>Metals/Jewelry</t>
  </si>
  <si>
    <t>SCL</t>
  </si>
  <si>
    <t>Sculpture</t>
  </si>
  <si>
    <t>FTT</t>
  </si>
  <si>
    <t>Fashion and Textile Technology</t>
  </si>
  <si>
    <t>BSAW</t>
  </si>
  <si>
    <t>Pre-Business Administration</t>
  </si>
  <si>
    <t>ELE</t>
  </si>
  <si>
    <t>Elementary Education PreK-6</t>
  </si>
  <si>
    <t>ENS</t>
  </si>
  <si>
    <t>English 7-12</t>
  </si>
  <si>
    <t>ETS</t>
  </si>
  <si>
    <t>Elec Eng Tec, Smart Grid</t>
  </si>
  <si>
    <t>MTX</t>
  </si>
  <si>
    <t>Mathematics 5-12</t>
  </si>
  <si>
    <t>JBS</t>
  </si>
  <si>
    <t>Journalism</t>
  </si>
  <si>
    <t>Tchrs Exceptnal Educ &amp; Elem Ed</t>
  </si>
  <si>
    <t>ANT</t>
  </si>
  <si>
    <t>Anthropology</t>
  </si>
  <si>
    <t>CMD</t>
  </si>
  <si>
    <t>Communication Design</t>
  </si>
  <si>
    <t>FCS</t>
  </si>
  <si>
    <t>Family and Consumer Sci Edu</t>
  </si>
  <si>
    <t>White</t>
  </si>
  <si>
    <t>PHO</t>
  </si>
  <si>
    <t>Photography</t>
  </si>
  <si>
    <t>ECE</t>
  </si>
  <si>
    <t>Early Childhood Education</t>
  </si>
  <si>
    <t>THA</t>
  </si>
  <si>
    <t>Theater</t>
  </si>
  <si>
    <t>TED</t>
  </si>
  <si>
    <t>Technology Education</t>
  </si>
  <si>
    <t>SWKW</t>
  </si>
  <si>
    <t>Pre-Social Work</t>
  </si>
  <si>
    <t>EAS</t>
  </si>
  <si>
    <t>Earth Sciences</t>
  </si>
  <si>
    <t>Undeclared</t>
  </si>
  <si>
    <t>CEDW</t>
  </si>
  <si>
    <t>Undeclared-Childhood Education</t>
  </si>
  <si>
    <t>PHI</t>
  </si>
  <si>
    <t>Philosophy</t>
  </si>
  <si>
    <t>Philosophy and Humanities</t>
  </si>
  <si>
    <t>TFA</t>
  </si>
  <si>
    <t>Television and Film Arts</t>
  </si>
  <si>
    <t>WRT</t>
  </si>
  <si>
    <t>Writing</t>
  </si>
  <si>
    <t>MDP</t>
  </si>
  <si>
    <t>Media Production</t>
  </si>
  <si>
    <t>CRJW</t>
  </si>
  <si>
    <t>Pre-Criminal Justice</t>
  </si>
  <si>
    <t>CSC</t>
  </si>
  <si>
    <t>Continuing Studies/Contract Co</t>
  </si>
  <si>
    <t>Continuing Professional Studie</t>
  </si>
  <si>
    <t>SPS</t>
  </si>
  <si>
    <t>Spanish 7-12</t>
  </si>
  <si>
    <t>PCM</t>
  </si>
  <si>
    <t>Public Communication</t>
  </si>
  <si>
    <t>PHY</t>
  </si>
  <si>
    <t>Physics</t>
  </si>
  <si>
    <t>FRE</t>
  </si>
  <si>
    <t>French</t>
  </si>
  <si>
    <t>AMT</t>
  </si>
  <si>
    <t>Applied Mathematics</t>
  </si>
  <si>
    <t>CEN</t>
  </si>
  <si>
    <t>Childhood Education and Englis</t>
  </si>
  <si>
    <t>PDG</t>
  </si>
  <si>
    <t>Non-Matric Post Degree</t>
  </si>
  <si>
    <t>Black</t>
  </si>
  <si>
    <t>MUS</t>
  </si>
  <si>
    <t>Music</t>
  </si>
  <si>
    <t>CER</t>
  </si>
  <si>
    <t>Ceramics</t>
  </si>
  <si>
    <t>HUM</t>
  </si>
  <si>
    <t>Humanities</t>
  </si>
  <si>
    <t>SPA</t>
  </si>
  <si>
    <t>Spanish Language &amp; Literature</t>
  </si>
  <si>
    <t>CMT</t>
  </si>
  <si>
    <t>Childhood Education and Mathem</t>
  </si>
  <si>
    <t>ARH</t>
  </si>
  <si>
    <t>Art History</t>
  </si>
  <si>
    <t>PGS</t>
  </si>
  <si>
    <t>Physics 7-12, Gen Sci 7-12</t>
  </si>
  <si>
    <t>PRT</t>
  </si>
  <si>
    <t>Printmaking</t>
  </si>
  <si>
    <t>FIB</t>
  </si>
  <si>
    <t>Fibers</t>
  </si>
  <si>
    <t>CGX</t>
  </si>
  <si>
    <t>Chemistry  5-12, Gen Sci 7-12</t>
  </si>
  <si>
    <t>MUE</t>
  </si>
  <si>
    <t>Music Education</t>
  </si>
  <si>
    <t>CIT</t>
  </si>
  <si>
    <t>Childhood Education and Italia</t>
  </si>
  <si>
    <t>CSH</t>
  </si>
  <si>
    <t>Childhood Education and Spanis</t>
  </si>
  <si>
    <t>TVA</t>
  </si>
  <si>
    <t>Television Arts</t>
  </si>
  <si>
    <t>CSS</t>
  </si>
  <si>
    <t>Childhood Education and Social</t>
  </si>
  <si>
    <t>FRCW</t>
  </si>
  <si>
    <t>Pre-forensic Chemistry</t>
  </si>
  <si>
    <t>EXEW</t>
  </si>
  <si>
    <t>Pre-Exceptional Education</t>
  </si>
  <si>
    <t>CFR</t>
  </si>
  <si>
    <t>Childhood Education and French</t>
  </si>
  <si>
    <t>EGX</t>
  </si>
  <si>
    <t>Earth Scien 5-12, Gen Sci 7-12</t>
  </si>
  <si>
    <t>FEX</t>
  </si>
  <si>
    <t>Foreign Exchange</t>
  </si>
  <si>
    <t>JPS</t>
  </si>
  <si>
    <t>HS Jump Start</t>
  </si>
  <si>
    <t>BS-UC</t>
  </si>
  <si>
    <t>BS-SP</t>
  </si>
  <si>
    <t>BA-NS</t>
  </si>
  <si>
    <t>BA-AH</t>
  </si>
  <si>
    <t>BS-NS</t>
  </si>
  <si>
    <t>NODG-SP</t>
  </si>
  <si>
    <t>BS-AH</t>
  </si>
  <si>
    <t>BFA-AH</t>
  </si>
  <si>
    <t>BS-ED</t>
  </si>
  <si>
    <t>BSED-ED</t>
  </si>
  <si>
    <t>NODG-UC</t>
  </si>
  <si>
    <t>NODG-ED</t>
  </si>
  <si>
    <t>BS-0</t>
  </si>
  <si>
    <t>MUSB-AH</t>
  </si>
  <si>
    <t>NODG-NS</t>
  </si>
  <si>
    <t>UG-PBC-AH</t>
  </si>
  <si>
    <t>UG-PBC-ED</t>
  </si>
  <si>
    <t>UG-PBC-NS</t>
  </si>
  <si>
    <t>UG-PBC-SP</t>
  </si>
  <si>
    <t>Fashion Textile Technology</t>
  </si>
  <si>
    <t>Art Education Total</t>
  </si>
  <si>
    <t>Communication Total</t>
  </si>
  <si>
    <t>Design Total</t>
  </si>
  <si>
    <t>English Total</t>
  </si>
  <si>
    <t>Fine Arts Total</t>
  </si>
  <si>
    <t>Modern and Classical Languages Total</t>
  </si>
  <si>
    <t>Music Total</t>
  </si>
  <si>
    <t>Philosophy and Humanities Total</t>
  </si>
  <si>
    <t>Career &amp; Technical Ed Total</t>
  </si>
  <si>
    <t>Elementary Education &amp; Reading Total</t>
  </si>
  <si>
    <t>Exceptional Education Total</t>
  </si>
  <si>
    <t>Chemistry Total</t>
  </si>
  <si>
    <t>Earth Sciences and Science Edu Total</t>
  </si>
  <si>
    <t>Economics and Finance Total</t>
  </si>
  <si>
    <t>Geography &amp; Planning Total</t>
  </si>
  <si>
    <t>History and Social Studies Edu Total</t>
  </si>
  <si>
    <t>Mathematics Total</t>
  </si>
  <si>
    <t>Physics Total</t>
  </si>
  <si>
    <t>Psychology Total</t>
  </si>
  <si>
    <t>Sociology Total</t>
  </si>
  <si>
    <t>Business Total</t>
  </si>
  <si>
    <t>Computer Information Systems Total</t>
  </si>
  <si>
    <t>Criminal Justice Total</t>
  </si>
  <si>
    <t>Social Work Total</t>
  </si>
  <si>
    <t>Technology Total</t>
  </si>
  <si>
    <t>Continuing Professional Studie Total</t>
  </si>
  <si>
    <t>University College Total</t>
  </si>
  <si>
    <t>School of Education Total</t>
  </si>
  <si>
    <t>School of The Professions Total</t>
  </si>
  <si>
    <t>School of Art and Humanities</t>
  </si>
  <si>
    <t>School of Natural and Social Sciences</t>
  </si>
  <si>
    <t>Department</t>
  </si>
  <si>
    <t>Asian</t>
  </si>
  <si>
    <t>Hawaiian</t>
  </si>
  <si>
    <t>Total</t>
  </si>
  <si>
    <t>Indian</t>
  </si>
  <si>
    <t>Inter.</t>
  </si>
  <si>
    <t xml:space="preserve">Undergraduate </t>
  </si>
  <si>
    <t>Enrollment by School, Program, and Ethnicity</t>
  </si>
  <si>
    <t>Major Cd</t>
  </si>
  <si>
    <t>Prog Code</t>
  </si>
  <si>
    <t>Major Description</t>
  </si>
  <si>
    <t>Two or More</t>
  </si>
  <si>
    <t>Undiscl</t>
  </si>
  <si>
    <t>Spring 2013</t>
  </si>
  <si>
    <t>[Institutional Research Home]</t>
  </si>
  <si>
    <t>School of Art and Humanities Total</t>
  </si>
  <si>
    <t>School of Natural and Social Sciences Total</t>
  </si>
  <si>
    <t>All Undergraduate Totals</t>
  </si>
  <si>
    <t>[Spring 2013 - Fact Sheet]</t>
  </si>
  <si>
    <t>BUFFALO STATE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</si>
</sst>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 horizontal="right"/>
    </xf>
    <xf numFmtId="0" fontId="44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3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center"/>
    </xf>
    <xf numFmtId="0" fontId="2" fillId="33" borderId="0" xfId="52" applyFill="1" applyAlignment="1" applyProtection="1">
      <alignment horizontal="center"/>
      <protection/>
    </xf>
    <xf numFmtId="0" fontId="4" fillId="33" borderId="0" xfId="52" applyFont="1" applyFill="1" applyAlignment="1" applyProtection="1">
      <alignment horizontal="center"/>
      <protection/>
    </xf>
    <xf numFmtId="0" fontId="46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STUDENT_DATA/Spring2013/factspring10.htm" TargetMode="External" /><Relationship Id="rId2" Type="http://schemas.openxmlformats.org/officeDocument/2006/relationships/hyperlink" Target="../../../../../STUDENT_DATA/index.html" TargetMode="External" /><Relationship Id="rId3" Type="http://schemas.openxmlformats.org/officeDocument/2006/relationships/hyperlink" Target="../../../../../STUDENT_DATA/Spring2013/factspring13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D24" sqref="D24"/>
    </sheetView>
  </sheetViews>
  <sheetFormatPr defaultColWidth="9.140625" defaultRowHeight="15"/>
  <cols>
    <col min="1" max="1" width="37.28125" style="7" bestFit="1" customWidth="1"/>
    <col min="2" max="2" width="9.57421875" style="7" bestFit="1" customWidth="1"/>
    <col min="3" max="3" width="11.57421875" style="7" bestFit="1" customWidth="1"/>
    <col min="4" max="4" width="38.28125" style="7" bestFit="1" customWidth="1"/>
    <col min="5" max="5" width="6.00390625" style="7" bestFit="1" customWidth="1"/>
    <col min="6" max="6" width="6.140625" style="7" bestFit="1" customWidth="1"/>
    <col min="7" max="7" width="9.7109375" style="7" bestFit="1" customWidth="1"/>
    <col min="8" max="8" width="9.140625" style="7" bestFit="1" customWidth="1"/>
    <col min="9" max="9" width="6.8515625" style="7" bestFit="1" customWidth="1"/>
    <col min="10" max="10" width="6.00390625" style="7" bestFit="1" customWidth="1"/>
    <col min="11" max="11" width="13.140625" style="7" bestFit="1" customWidth="1"/>
    <col min="12" max="12" width="7.8515625" style="7" bestFit="1" customWidth="1"/>
    <col min="13" max="13" width="6.28125" style="7" bestFit="1" customWidth="1"/>
    <col min="14" max="14" width="5.8515625" style="7" bestFit="1" customWidth="1"/>
    <col min="15" max="16384" width="9.140625" style="7" customWidth="1"/>
  </cols>
  <sheetData>
    <row r="1" spans="1:15" ht="18.75">
      <c r="A1" s="17" t="s">
        <v>297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3"/>
    </row>
    <row r="2" spans="1:14" ht="18.75">
      <c r="A2" s="14" t="s">
        <v>284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>
      <c r="A3" s="14" t="s">
        <v>285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.75">
      <c r="A4" s="14" t="s">
        <v>291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8.7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3"/>
      <c r="N5" s="3"/>
    </row>
    <row r="6" spans="1:14" ht="15">
      <c r="A6" s="4" t="s">
        <v>278</v>
      </c>
      <c r="B6" s="4" t="s">
        <v>286</v>
      </c>
      <c r="C6" s="4" t="s">
        <v>287</v>
      </c>
      <c r="D6" s="4" t="s">
        <v>288</v>
      </c>
      <c r="E6" s="5" t="s">
        <v>279</v>
      </c>
      <c r="F6" s="5" t="s">
        <v>184</v>
      </c>
      <c r="G6" s="5" t="s">
        <v>280</v>
      </c>
      <c r="H6" s="5" t="s">
        <v>9</v>
      </c>
      <c r="I6" s="5" t="s">
        <v>282</v>
      </c>
      <c r="J6" s="5" t="s">
        <v>283</v>
      </c>
      <c r="K6" s="5" t="s">
        <v>289</v>
      </c>
      <c r="L6" s="5" t="s">
        <v>290</v>
      </c>
      <c r="M6" s="5" t="s">
        <v>140</v>
      </c>
      <c r="N6" s="6" t="s">
        <v>281</v>
      </c>
    </row>
    <row r="7" ht="15">
      <c r="A7" s="8" t="s">
        <v>276</v>
      </c>
    </row>
    <row r="8" spans="1:14" ht="15">
      <c r="A8" s="7" t="s">
        <v>76</v>
      </c>
      <c r="B8" s="7" t="s">
        <v>29</v>
      </c>
      <c r="C8" s="7" t="s">
        <v>233</v>
      </c>
      <c r="D8" s="7" t="s">
        <v>30</v>
      </c>
      <c r="E8" s="7">
        <v>4</v>
      </c>
      <c r="H8" s="7">
        <v>4</v>
      </c>
      <c r="J8" s="7">
        <v>1</v>
      </c>
      <c r="K8" s="7">
        <v>2</v>
      </c>
      <c r="M8" s="7">
        <v>54</v>
      </c>
      <c r="N8" s="7">
        <v>65</v>
      </c>
    </row>
    <row r="9" spans="3:14" ht="15">
      <c r="C9" s="7" t="s">
        <v>242</v>
      </c>
      <c r="D9" s="7" t="s">
        <v>30</v>
      </c>
      <c r="F9" s="7">
        <v>1</v>
      </c>
      <c r="H9" s="7">
        <v>1</v>
      </c>
      <c r="M9" s="7">
        <v>8</v>
      </c>
      <c r="N9" s="7">
        <v>10</v>
      </c>
    </row>
    <row r="10" spans="1:14" ht="15">
      <c r="A10" s="9" t="s">
        <v>247</v>
      </c>
      <c r="B10" s="9"/>
      <c r="C10" s="9"/>
      <c r="D10" s="9"/>
      <c r="E10" s="9">
        <f aca="true" t="shared" si="0" ref="E10:M10">SUM(E8:E9)</f>
        <v>4</v>
      </c>
      <c r="F10" s="9">
        <f t="shared" si="0"/>
        <v>1</v>
      </c>
      <c r="G10" s="9">
        <f t="shared" si="0"/>
        <v>0</v>
      </c>
      <c r="H10" s="9">
        <f t="shared" si="0"/>
        <v>5</v>
      </c>
      <c r="I10" s="9">
        <f t="shared" si="0"/>
        <v>0</v>
      </c>
      <c r="J10" s="9">
        <f t="shared" si="0"/>
        <v>1</v>
      </c>
      <c r="K10" s="9">
        <f t="shared" si="0"/>
        <v>2</v>
      </c>
      <c r="L10" s="9">
        <f t="shared" si="0"/>
        <v>0</v>
      </c>
      <c r="M10" s="9">
        <f t="shared" si="0"/>
        <v>62</v>
      </c>
      <c r="N10" s="9">
        <f>SUM(N8:N9)</f>
        <v>75</v>
      </c>
    </row>
    <row r="12" spans="1:14" ht="15">
      <c r="A12" s="7" t="s">
        <v>14</v>
      </c>
      <c r="B12" s="7" t="s">
        <v>12</v>
      </c>
      <c r="C12" s="7" t="s">
        <v>230</v>
      </c>
      <c r="D12" s="7" t="s">
        <v>13</v>
      </c>
      <c r="E12" s="7">
        <v>1</v>
      </c>
      <c r="F12" s="7">
        <v>33</v>
      </c>
      <c r="G12" s="7">
        <v>1</v>
      </c>
      <c r="H12" s="7">
        <v>11</v>
      </c>
      <c r="I12" s="7">
        <v>1</v>
      </c>
      <c r="J12" s="7">
        <v>1</v>
      </c>
      <c r="K12" s="7">
        <v>9</v>
      </c>
      <c r="M12" s="7">
        <v>100</v>
      </c>
      <c r="N12" s="7">
        <v>157</v>
      </c>
    </row>
    <row r="13" spans="2:14" ht="15">
      <c r="B13" s="7" t="s">
        <v>131</v>
      </c>
      <c r="C13" s="7" t="s">
        <v>230</v>
      </c>
      <c r="D13" s="7" t="s">
        <v>132</v>
      </c>
      <c r="E13" s="7">
        <v>1</v>
      </c>
      <c r="F13" s="7">
        <v>45</v>
      </c>
      <c r="H13" s="7">
        <v>11</v>
      </c>
      <c r="J13" s="7">
        <v>1</v>
      </c>
      <c r="K13" s="7">
        <v>4</v>
      </c>
      <c r="M13" s="7">
        <v>98</v>
      </c>
      <c r="N13" s="7">
        <v>160</v>
      </c>
    </row>
    <row r="14" spans="2:14" ht="15">
      <c r="B14" s="7" t="s">
        <v>163</v>
      </c>
      <c r="C14" s="7" t="s">
        <v>230</v>
      </c>
      <c r="D14" s="7" t="s">
        <v>164</v>
      </c>
      <c r="E14" s="7">
        <v>4</v>
      </c>
      <c r="F14" s="7">
        <v>55</v>
      </c>
      <c r="H14" s="7">
        <v>17</v>
      </c>
      <c r="I14" s="7">
        <v>2</v>
      </c>
      <c r="J14" s="7">
        <v>2</v>
      </c>
      <c r="K14" s="7">
        <v>4</v>
      </c>
      <c r="M14" s="7">
        <v>90</v>
      </c>
      <c r="N14" s="7">
        <v>174</v>
      </c>
    </row>
    <row r="15" spans="2:14" ht="15">
      <c r="B15" s="7" t="s">
        <v>172</v>
      </c>
      <c r="C15" s="7" t="s">
        <v>230</v>
      </c>
      <c r="D15" s="7" t="s">
        <v>173</v>
      </c>
      <c r="E15" s="7">
        <v>1</v>
      </c>
      <c r="F15" s="7">
        <v>35</v>
      </c>
      <c r="G15" s="7">
        <v>1</v>
      </c>
      <c r="H15" s="7">
        <v>25</v>
      </c>
      <c r="I15" s="7">
        <v>1</v>
      </c>
      <c r="J15" s="7">
        <v>2</v>
      </c>
      <c r="K15" s="7">
        <v>11</v>
      </c>
      <c r="M15" s="7">
        <v>120</v>
      </c>
      <c r="N15" s="7">
        <v>196</v>
      </c>
    </row>
    <row r="16" spans="2:14" ht="15">
      <c r="B16" s="7" t="s">
        <v>159</v>
      </c>
      <c r="C16" s="7" t="s">
        <v>230</v>
      </c>
      <c r="D16" s="7" t="s">
        <v>160</v>
      </c>
      <c r="E16" s="7">
        <v>1</v>
      </c>
      <c r="F16" s="7">
        <v>4</v>
      </c>
      <c r="H16" s="7">
        <v>1</v>
      </c>
      <c r="J16" s="7">
        <v>1</v>
      </c>
      <c r="M16" s="7">
        <v>46</v>
      </c>
      <c r="N16" s="7">
        <v>53</v>
      </c>
    </row>
    <row r="17" spans="2:14" ht="15">
      <c r="B17" s="7" t="s">
        <v>211</v>
      </c>
      <c r="C17" s="7" t="s">
        <v>230</v>
      </c>
      <c r="D17" s="7" t="s">
        <v>212</v>
      </c>
      <c r="H17" s="7">
        <v>1</v>
      </c>
      <c r="N17" s="7">
        <v>1</v>
      </c>
    </row>
    <row r="18" spans="1:14" s="9" customFormat="1" ht="15">
      <c r="A18" s="9" t="s">
        <v>248</v>
      </c>
      <c r="E18" s="9">
        <f aca="true" t="shared" si="1" ref="E18:M18">SUM(E12:E17)</f>
        <v>8</v>
      </c>
      <c r="F18" s="9">
        <f t="shared" si="1"/>
        <v>172</v>
      </c>
      <c r="G18" s="9">
        <f t="shared" si="1"/>
        <v>2</v>
      </c>
      <c r="H18" s="9">
        <f t="shared" si="1"/>
        <v>66</v>
      </c>
      <c r="I18" s="9">
        <f t="shared" si="1"/>
        <v>4</v>
      </c>
      <c r="J18" s="9">
        <f t="shared" si="1"/>
        <v>7</v>
      </c>
      <c r="K18" s="9">
        <f t="shared" si="1"/>
        <v>28</v>
      </c>
      <c r="L18" s="9">
        <f t="shared" si="1"/>
        <v>0</v>
      </c>
      <c r="M18" s="9">
        <f t="shared" si="1"/>
        <v>454</v>
      </c>
      <c r="N18" s="9">
        <f>SUM(N12:N17)</f>
        <v>741</v>
      </c>
    </row>
    <row r="20" spans="1:14" ht="15">
      <c r="A20" s="7" t="s">
        <v>98</v>
      </c>
      <c r="B20" s="7" t="s">
        <v>187</v>
      </c>
      <c r="C20" s="7" t="s">
        <v>234</v>
      </c>
      <c r="D20" s="7" t="s">
        <v>188</v>
      </c>
      <c r="M20" s="7">
        <v>4</v>
      </c>
      <c r="N20" s="7">
        <v>4</v>
      </c>
    </row>
    <row r="21" spans="3:14" ht="15">
      <c r="C21" s="7" t="s">
        <v>233</v>
      </c>
      <c r="D21" s="7" t="s">
        <v>188</v>
      </c>
      <c r="M21" s="7">
        <v>7</v>
      </c>
      <c r="N21" s="7">
        <v>7</v>
      </c>
    </row>
    <row r="22" spans="2:14" ht="15">
      <c r="B22" s="7" t="s">
        <v>136</v>
      </c>
      <c r="C22" s="7" t="s">
        <v>234</v>
      </c>
      <c r="D22" s="7" t="s">
        <v>137</v>
      </c>
      <c r="E22" s="7">
        <v>5</v>
      </c>
      <c r="F22" s="7">
        <v>10</v>
      </c>
      <c r="H22" s="7">
        <v>6</v>
      </c>
      <c r="K22" s="7">
        <v>5</v>
      </c>
      <c r="L22" s="7">
        <v>1</v>
      </c>
      <c r="M22" s="7">
        <v>126</v>
      </c>
      <c r="N22" s="7">
        <v>153</v>
      </c>
    </row>
    <row r="23" spans="2:14" ht="15">
      <c r="B23" s="7" t="s">
        <v>201</v>
      </c>
      <c r="C23" s="7" t="s">
        <v>234</v>
      </c>
      <c r="D23" s="7" t="s">
        <v>202</v>
      </c>
      <c r="H23" s="7">
        <v>1</v>
      </c>
      <c r="M23" s="7">
        <v>1</v>
      </c>
      <c r="N23" s="7">
        <v>2</v>
      </c>
    </row>
    <row r="24" spans="3:14" ht="15">
      <c r="C24" s="7" t="s">
        <v>233</v>
      </c>
      <c r="D24" s="7" t="s">
        <v>202</v>
      </c>
      <c r="H24" s="7">
        <v>2</v>
      </c>
      <c r="M24" s="7">
        <v>2</v>
      </c>
      <c r="N24" s="7">
        <v>4</v>
      </c>
    </row>
    <row r="25" spans="2:14" ht="15">
      <c r="B25" s="7" t="s">
        <v>115</v>
      </c>
      <c r="C25" s="7" t="s">
        <v>234</v>
      </c>
      <c r="D25" s="7" t="s">
        <v>116</v>
      </c>
      <c r="M25" s="7">
        <v>5</v>
      </c>
      <c r="N25" s="7">
        <v>5</v>
      </c>
    </row>
    <row r="26" spans="3:14" ht="15">
      <c r="C26" s="7" t="s">
        <v>233</v>
      </c>
      <c r="D26" s="7" t="s">
        <v>116</v>
      </c>
      <c r="F26" s="7">
        <v>2</v>
      </c>
      <c r="M26" s="7">
        <v>9</v>
      </c>
      <c r="N26" s="7">
        <v>11</v>
      </c>
    </row>
    <row r="27" spans="2:14" ht="15">
      <c r="B27" s="7" t="s">
        <v>96</v>
      </c>
      <c r="C27" s="7" t="s">
        <v>233</v>
      </c>
      <c r="D27" s="7" t="s">
        <v>97</v>
      </c>
      <c r="M27" s="7">
        <v>10</v>
      </c>
      <c r="N27" s="7">
        <v>10</v>
      </c>
    </row>
    <row r="28" spans="1:14" s="9" customFormat="1" ht="15">
      <c r="A28" s="9" t="s">
        <v>249</v>
      </c>
      <c r="E28" s="9">
        <f aca="true" t="shared" si="2" ref="E28:M28">SUM(E20:E27)</f>
        <v>5</v>
      </c>
      <c r="F28" s="9">
        <f t="shared" si="2"/>
        <v>12</v>
      </c>
      <c r="G28" s="9">
        <f t="shared" si="2"/>
        <v>0</v>
      </c>
      <c r="H28" s="9">
        <f t="shared" si="2"/>
        <v>9</v>
      </c>
      <c r="I28" s="9">
        <f t="shared" si="2"/>
        <v>0</v>
      </c>
      <c r="J28" s="9">
        <f t="shared" si="2"/>
        <v>0</v>
      </c>
      <c r="K28" s="9">
        <f t="shared" si="2"/>
        <v>5</v>
      </c>
      <c r="L28" s="9">
        <f t="shared" si="2"/>
        <v>1</v>
      </c>
      <c r="M28" s="9">
        <f t="shared" si="2"/>
        <v>164</v>
      </c>
      <c r="N28" s="9">
        <f>SUM(N20:N27)</f>
        <v>196</v>
      </c>
    </row>
    <row r="30" spans="1:14" ht="15">
      <c r="A30" s="7" t="s">
        <v>63</v>
      </c>
      <c r="B30" s="7" t="s">
        <v>62</v>
      </c>
      <c r="C30" s="7" t="s">
        <v>230</v>
      </c>
      <c r="D30" s="7" t="s">
        <v>63</v>
      </c>
      <c r="E30" s="7">
        <v>1</v>
      </c>
      <c r="F30" s="7">
        <v>22</v>
      </c>
      <c r="H30" s="7">
        <v>11</v>
      </c>
      <c r="I30" s="7">
        <v>4</v>
      </c>
      <c r="K30" s="7">
        <v>4</v>
      </c>
      <c r="M30" s="7">
        <v>137</v>
      </c>
      <c r="N30" s="7">
        <v>179</v>
      </c>
    </row>
    <row r="31" spans="2:14" ht="15">
      <c r="B31" s="7" t="s">
        <v>125</v>
      </c>
      <c r="C31" s="7" t="s">
        <v>233</v>
      </c>
      <c r="D31" s="7" t="s">
        <v>126</v>
      </c>
      <c r="F31" s="7">
        <v>8</v>
      </c>
      <c r="H31" s="7">
        <v>3</v>
      </c>
      <c r="K31" s="7">
        <v>2</v>
      </c>
      <c r="M31" s="7">
        <v>42</v>
      </c>
      <c r="N31" s="7">
        <v>55</v>
      </c>
    </row>
    <row r="32" spans="3:14" ht="15">
      <c r="C32" s="7" t="s">
        <v>242</v>
      </c>
      <c r="D32" s="7" t="s">
        <v>126</v>
      </c>
      <c r="M32" s="7">
        <v>2</v>
      </c>
      <c r="N32" s="7">
        <v>2</v>
      </c>
    </row>
    <row r="33" spans="2:14" ht="15">
      <c r="B33" s="7" t="s">
        <v>161</v>
      </c>
      <c r="C33" s="7" t="s">
        <v>230</v>
      </c>
      <c r="D33" s="7" t="s">
        <v>162</v>
      </c>
      <c r="E33" s="7">
        <v>1</v>
      </c>
      <c r="F33" s="7">
        <v>4</v>
      </c>
      <c r="H33" s="7">
        <v>2</v>
      </c>
      <c r="K33" s="7">
        <v>3</v>
      </c>
      <c r="M33" s="7">
        <v>16</v>
      </c>
      <c r="N33" s="7">
        <v>26</v>
      </c>
    </row>
    <row r="34" spans="1:14" s="9" customFormat="1" ht="15">
      <c r="A34" s="9" t="s">
        <v>250</v>
      </c>
      <c r="E34" s="9">
        <f aca="true" t="shared" si="3" ref="E34:M34">SUM(E30:E33)</f>
        <v>2</v>
      </c>
      <c r="F34" s="9">
        <f t="shared" si="3"/>
        <v>34</v>
      </c>
      <c r="G34" s="9">
        <f t="shared" si="3"/>
        <v>0</v>
      </c>
      <c r="H34" s="9">
        <f t="shared" si="3"/>
        <v>16</v>
      </c>
      <c r="I34" s="9">
        <f t="shared" si="3"/>
        <v>4</v>
      </c>
      <c r="J34" s="9">
        <f t="shared" si="3"/>
        <v>0</v>
      </c>
      <c r="K34" s="9">
        <f t="shared" si="3"/>
        <v>9</v>
      </c>
      <c r="L34" s="9">
        <f t="shared" si="3"/>
        <v>0</v>
      </c>
      <c r="M34" s="9">
        <f t="shared" si="3"/>
        <v>197</v>
      </c>
      <c r="N34" s="9">
        <f>SUM(N30:N33)</f>
        <v>262</v>
      </c>
    </row>
    <row r="36" spans="1:14" ht="15">
      <c r="A36" s="7" t="s">
        <v>31</v>
      </c>
      <c r="B36" s="7" t="s">
        <v>195</v>
      </c>
      <c r="C36" s="7" t="s">
        <v>230</v>
      </c>
      <c r="D36" s="7" t="s">
        <v>196</v>
      </c>
      <c r="K36" s="7">
        <v>2</v>
      </c>
      <c r="M36" s="7">
        <v>23</v>
      </c>
      <c r="N36" s="7">
        <v>25</v>
      </c>
    </row>
    <row r="37" spans="2:14" ht="15">
      <c r="B37" s="7" t="s">
        <v>27</v>
      </c>
      <c r="C37" s="7" t="s">
        <v>230</v>
      </c>
      <c r="D37" s="7" t="s">
        <v>28</v>
      </c>
      <c r="E37" s="7">
        <v>1</v>
      </c>
      <c r="F37" s="7">
        <v>18</v>
      </c>
      <c r="H37" s="7">
        <v>10</v>
      </c>
      <c r="I37" s="7">
        <v>1</v>
      </c>
      <c r="J37" s="7">
        <v>1</v>
      </c>
      <c r="K37" s="7">
        <v>6</v>
      </c>
      <c r="M37" s="7">
        <v>89</v>
      </c>
      <c r="N37" s="7">
        <v>126</v>
      </c>
    </row>
    <row r="38" spans="3:14" ht="15">
      <c r="C38" s="7" t="s">
        <v>233</v>
      </c>
      <c r="D38" s="7" t="s">
        <v>28</v>
      </c>
      <c r="H38" s="7">
        <v>1</v>
      </c>
      <c r="N38" s="7">
        <v>1</v>
      </c>
    </row>
    <row r="39" spans="2:14" ht="15">
      <c r="B39" s="7" t="s">
        <v>141</v>
      </c>
      <c r="C39" s="7" t="s">
        <v>234</v>
      </c>
      <c r="D39" s="7" t="s">
        <v>142</v>
      </c>
      <c r="F39" s="7">
        <v>4</v>
      </c>
      <c r="H39" s="7">
        <v>1</v>
      </c>
      <c r="J39" s="7">
        <v>1</v>
      </c>
      <c r="L39" s="7">
        <v>1</v>
      </c>
      <c r="M39" s="7">
        <v>34</v>
      </c>
      <c r="N39" s="7">
        <v>41</v>
      </c>
    </row>
    <row r="40" spans="2:14" ht="15">
      <c r="B40" s="7" t="s">
        <v>199</v>
      </c>
      <c r="C40" s="7" t="s">
        <v>234</v>
      </c>
      <c r="D40" s="7" t="s">
        <v>200</v>
      </c>
      <c r="H40" s="7">
        <v>1</v>
      </c>
      <c r="M40" s="7">
        <v>6</v>
      </c>
      <c r="N40" s="7">
        <v>7</v>
      </c>
    </row>
    <row r="41" spans="2:14" ht="15">
      <c r="B41" s="7" t="s">
        <v>17</v>
      </c>
      <c r="C41" s="7" t="s">
        <v>234</v>
      </c>
      <c r="D41" s="7" t="s">
        <v>18</v>
      </c>
      <c r="H41" s="7">
        <v>2</v>
      </c>
      <c r="M41" s="7">
        <v>17</v>
      </c>
      <c r="N41" s="7">
        <v>19</v>
      </c>
    </row>
    <row r="42" spans="2:14" ht="15">
      <c r="B42" s="7" t="s">
        <v>117</v>
      </c>
      <c r="C42" s="7" t="s">
        <v>234</v>
      </c>
      <c r="D42" s="7" t="s">
        <v>118</v>
      </c>
      <c r="M42" s="7">
        <v>9</v>
      </c>
      <c r="N42" s="7">
        <v>9</v>
      </c>
    </row>
    <row r="43" spans="1:14" s="9" customFormat="1" ht="15">
      <c r="A43" s="9" t="s">
        <v>251</v>
      </c>
      <c r="E43" s="9">
        <f aca="true" t="shared" si="4" ref="E43:M43">SUM(E36:E42)</f>
        <v>1</v>
      </c>
      <c r="F43" s="9">
        <f t="shared" si="4"/>
        <v>22</v>
      </c>
      <c r="G43" s="9">
        <f t="shared" si="4"/>
        <v>0</v>
      </c>
      <c r="H43" s="9">
        <f t="shared" si="4"/>
        <v>15</v>
      </c>
      <c r="I43" s="9">
        <f t="shared" si="4"/>
        <v>1</v>
      </c>
      <c r="J43" s="9">
        <f t="shared" si="4"/>
        <v>2</v>
      </c>
      <c r="K43" s="9">
        <f t="shared" si="4"/>
        <v>8</v>
      </c>
      <c r="L43" s="9">
        <f t="shared" si="4"/>
        <v>1</v>
      </c>
      <c r="M43" s="9">
        <f t="shared" si="4"/>
        <v>178</v>
      </c>
      <c r="N43" s="9">
        <f>SUM(N36:N42)</f>
        <v>228</v>
      </c>
    </row>
    <row r="45" spans="1:14" ht="15">
      <c r="A45" s="7" t="s">
        <v>73</v>
      </c>
      <c r="B45" s="7" t="s">
        <v>72</v>
      </c>
      <c r="C45" s="7" t="s">
        <v>234</v>
      </c>
      <c r="D45" s="7" t="s">
        <v>73</v>
      </c>
      <c r="E45" s="7">
        <v>3</v>
      </c>
      <c r="F45" s="7">
        <v>7</v>
      </c>
      <c r="H45" s="7">
        <v>7</v>
      </c>
      <c r="I45" s="7">
        <v>1</v>
      </c>
      <c r="J45" s="7">
        <v>3</v>
      </c>
      <c r="K45" s="7">
        <v>1</v>
      </c>
      <c r="M45" s="7">
        <v>39</v>
      </c>
      <c r="N45" s="7">
        <v>61</v>
      </c>
    </row>
    <row r="47" spans="1:14" ht="15">
      <c r="A47" s="7" t="s">
        <v>71</v>
      </c>
      <c r="B47" s="7" t="s">
        <v>176</v>
      </c>
      <c r="C47" s="7" t="s">
        <v>230</v>
      </c>
      <c r="D47" s="7" t="s">
        <v>177</v>
      </c>
      <c r="F47" s="7">
        <v>4</v>
      </c>
      <c r="H47" s="7">
        <v>1</v>
      </c>
      <c r="J47" s="7">
        <v>1</v>
      </c>
      <c r="K47" s="7">
        <v>1</v>
      </c>
      <c r="M47" s="7">
        <v>12</v>
      </c>
      <c r="N47" s="7">
        <v>19</v>
      </c>
    </row>
    <row r="48" spans="2:14" ht="15">
      <c r="B48" s="7" t="s">
        <v>69</v>
      </c>
      <c r="C48" s="7" t="s">
        <v>233</v>
      </c>
      <c r="D48" s="7" t="s">
        <v>70</v>
      </c>
      <c r="M48" s="7">
        <v>2</v>
      </c>
      <c r="N48" s="7">
        <v>2</v>
      </c>
    </row>
    <row r="49" spans="3:14" ht="15">
      <c r="C49" s="7" t="s">
        <v>242</v>
      </c>
      <c r="D49" s="7" t="s">
        <v>70</v>
      </c>
      <c r="F49" s="7">
        <v>1</v>
      </c>
      <c r="M49" s="7">
        <v>1</v>
      </c>
      <c r="N49" s="7">
        <v>2</v>
      </c>
    </row>
    <row r="50" spans="2:14" ht="15">
      <c r="B50" s="7" t="s">
        <v>191</v>
      </c>
      <c r="C50" s="7" t="s">
        <v>230</v>
      </c>
      <c r="D50" s="7" t="s">
        <v>192</v>
      </c>
      <c r="F50" s="7">
        <v>2</v>
      </c>
      <c r="H50" s="7">
        <v>7</v>
      </c>
      <c r="K50" s="7">
        <v>1</v>
      </c>
      <c r="M50" s="7">
        <v>16</v>
      </c>
      <c r="N50" s="7">
        <v>26</v>
      </c>
    </row>
    <row r="51" spans="2:14" ht="15">
      <c r="B51" s="7" t="s">
        <v>170</v>
      </c>
      <c r="C51" s="7" t="s">
        <v>233</v>
      </c>
      <c r="D51" s="7" t="s">
        <v>171</v>
      </c>
      <c r="H51" s="7">
        <v>1</v>
      </c>
      <c r="K51" s="7">
        <v>2</v>
      </c>
      <c r="N51" s="7">
        <v>3</v>
      </c>
    </row>
    <row r="52" spans="3:14" ht="15">
      <c r="C52" s="7" t="s">
        <v>242</v>
      </c>
      <c r="D52" s="7" t="s">
        <v>171</v>
      </c>
      <c r="J52" s="7">
        <v>1</v>
      </c>
      <c r="M52" s="7">
        <v>5</v>
      </c>
      <c r="N52" s="7">
        <v>6</v>
      </c>
    </row>
    <row r="53" spans="1:14" s="9" customFormat="1" ht="15">
      <c r="A53" s="9" t="s">
        <v>252</v>
      </c>
      <c r="F53" s="9">
        <f aca="true" t="shared" si="5" ref="F53:M53">SUM(F47:F52)</f>
        <v>7</v>
      </c>
      <c r="G53" s="9">
        <f t="shared" si="5"/>
        <v>0</v>
      </c>
      <c r="H53" s="9">
        <f t="shared" si="5"/>
        <v>9</v>
      </c>
      <c r="I53" s="9">
        <f t="shared" si="5"/>
        <v>0</v>
      </c>
      <c r="J53" s="9">
        <f t="shared" si="5"/>
        <v>2</v>
      </c>
      <c r="K53" s="9">
        <f t="shared" si="5"/>
        <v>4</v>
      </c>
      <c r="L53" s="9">
        <f t="shared" si="5"/>
        <v>0</v>
      </c>
      <c r="M53" s="9">
        <f t="shared" si="5"/>
        <v>36</v>
      </c>
      <c r="N53" s="9">
        <f>SUM(N47:N52)</f>
        <v>58</v>
      </c>
    </row>
    <row r="55" spans="1:14" ht="15">
      <c r="A55" s="7" t="s">
        <v>186</v>
      </c>
      <c r="B55" s="7" t="s">
        <v>205</v>
      </c>
      <c r="C55" s="7" t="s">
        <v>240</v>
      </c>
      <c r="D55" s="7" t="s">
        <v>206</v>
      </c>
      <c r="E55" s="7">
        <v>1</v>
      </c>
      <c r="H55" s="7">
        <v>3</v>
      </c>
      <c r="M55" s="7">
        <v>55</v>
      </c>
      <c r="N55" s="7">
        <v>59</v>
      </c>
    </row>
    <row r="56" spans="2:14" ht="15">
      <c r="B56" s="7" t="s">
        <v>185</v>
      </c>
      <c r="C56" s="7" t="s">
        <v>230</v>
      </c>
      <c r="D56" s="7" t="s">
        <v>186</v>
      </c>
      <c r="F56" s="7">
        <v>2</v>
      </c>
      <c r="H56" s="7">
        <v>6</v>
      </c>
      <c r="M56" s="7">
        <v>43</v>
      </c>
      <c r="N56" s="7">
        <v>51</v>
      </c>
    </row>
    <row r="57" spans="1:14" s="9" customFormat="1" ht="15">
      <c r="A57" s="9" t="s">
        <v>253</v>
      </c>
      <c r="E57" s="9">
        <f aca="true" t="shared" si="6" ref="E57:M57">SUM(E55:E56)</f>
        <v>1</v>
      </c>
      <c r="F57" s="9">
        <f t="shared" si="6"/>
        <v>2</v>
      </c>
      <c r="G57" s="9">
        <f t="shared" si="6"/>
        <v>0</v>
      </c>
      <c r="H57" s="9">
        <f t="shared" si="6"/>
        <v>9</v>
      </c>
      <c r="I57" s="9">
        <f t="shared" si="6"/>
        <v>0</v>
      </c>
      <c r="J57" s="9">
        <f t="shared" si="6"/>
        <v>0</v>
      </c>
      <c r="K57" s="9">
        <f t="shared" si="6"/>
        <v>0</v>
      </c>
      <c r="L57" s="9">
        <f t="shared" si="6"/>
        <v>0</v>
      </c>
      <c r="M57" s="9">
        <f t="shared" si="6"/>
        <v>98</v>
      </c>
      <c r="N57" s="9">
        <f>SUM(N55:N56)</f>
        <v>110</v>
      </c>
    </row>
    <row r="59" spans="1:14" ht="15">
      <c r="A59" s="7" t="s">
        <v>158</v>
      </c>
      <c r="B59" s="7" t="s">
        <v>189</v>
      </c>
      <c r="C59" s="7" t="s">
        <v>230</v>
      </c>
      <c r="D59" s="7" t="s">
        <v>190</v>
      </c>
      <c r="M59" s="7">
        <v>1</v>
      </c>
      <c r="N59" s="7">
        <v>1</v>
      </c>
    </row>
    <row r="60" spans="2:14" ht="15">
      <c r="B60" s="7" t="s">
        <v>156</v>
      </c>
      <c r="C60" s="7" t="s">
        <v>230</v>
      </c>
      <c r="D60" s="7" t="s">
        <v>157</v>
      </c>
      <c r="E60" s="7">
        <v>1</v>
      </c>
      <c r="F60" s="7">
        <v>3</v>
      </c>
      <c r="G60" s="7">
        <v>1</v>
      </c>
      <c r="H60" s="7">
        <v>2</v>
      </c>
      <c r="K60" s="7">
        <v>1</v>
      </c>
      <c r="M60" s="7">
        <v>19</v>
      </c>
      <c r="N60" s="7">
        <v>27</v>
      </c>
    </row>
    <row r="61" spans="1:14" s="9" customFormat="1" ht="15">
      <c r="A61" s="9" t="s">
        <v>254</v>
      </c>
      <c r="E61" s="9">
        <f aca="true" t="shared" si="7" ref="E61:M61">SUM(E59:E60)</f>
        <v>1</v>
      </c>
      <c r="F61" s="9">
        <f t="shared" si="7"/>
        <v>3</v>
      </c>
      <c r="G61" s="9">
        <f t="shared" si="7"/>
        <v>1</v>
      </c>
      <c r="H61" s="9">
        <f t="shared" si="7"/>
        <v>2</v>
      </c>
      <c r="I61" s="9">
        <f t="shared" si="7"/>
        <v>0</v>
      </c>
      <c r="J61" s="9">
        <f t="shared" si="7"/>
        <v>0</v>
      </c>
      <c r="K61" s="9">
        <f t="shared" si="7"/>
        <v>1</v>
      </c>
      <c r="L61" s="9">
        <f t="shared" si="7"/>
        <v>0</v>
      </c>
      <c r="M61" s="9">
        <f t="shared" si="7"/>
        <v>20</v>
      </c>
      <c r="N61" s="9">
        <f>SUM(N59:N60)</f>
        <v>28</v>
      </c>
    </row>
    <row r="63" spans="1:14" ht="15">
      <c r="A63" s="7" t="s">
        <v>87</v>
      </c>
      <c r="B63" s="7" t="s">
        <v>85</v>
      </c>
      <c r="C63" s="7" t="s">
        <v>230</v>
      </c>
      <c r="D63" s="7" t="s">
        <v>86</v>
      </c>
      <c r="E63" s="7">
        <v>1</v>
      </c>
      <c r="F63" s="7">
        <v>14</v>
      </c>
      <c r="H63" s="7">
        <v>3</v>
      </c>
      <c r="K63" s="7">
        <v>3</v>
      </c>
      <c r="M63" s="7">
        <v>30</v>
      </c>
      <c r="N63" s="7">
        <v>51</v>
      </c>
    </row>
    <row r="65" spans="1:14" ht="15">
      <c r="A65" s="7" t="s">
        <v>146</v>
      </c>
      <c r="B65" s="7" t="s">
        <v>145</v>
      </c>
      <c r="C65" s="7" t="s">
        <v>230</v>
      </c>
      <c r="D65" s="7" t="s">
        <v>146</v>
      </c>
      <c r="F65" s="7">
        <v>20</v>
      </c>
      <c r="H65" s="7">
        <v>12</v>
      </c>
      <c r="J65" s="7">
        <v>1</v>
      </c>
      <c r="K65" s="7">
        <v>3</v>
      </c>
      <c r="M65" s="7">
        <v>49</v>
      </c>
      <c r="N65" s="7">
        <v>85</v>
      </c>
    </row>
    <row r="67" spans="1:14" ht="15">
      <c r="A67" s="9" t="s">
        <v>293</v>
      </c>
      <c r="B67" s="9"/>
      <c r="C67" s="9"/>
      <c r="D67" s="9"/>
      <c r="E67" s="9">
        <f>SUM(E65,E63,E61,E57,E53,E45,E43,E34,E28,E18,E10)</f>
        <v>26</v>
      </c>
      <c r="F67" s="9">
        <f aca="true" t="shared" si="8" ref="F67:M67">SUM(F65,F63,F61,F57,F53,F45,F43,F34,F28,F18,F10)</f>
        <v>294</v>
      </c>
      <c r="G67" s="9">
        <f t="shared" si="8"/>
        <v>3</v>
      </c>
      <c r="H67" s="9">
        <f t="shared" si="8"/>
        <v>153</v>
      </c>
      <c r="I67" s="9">
        <f t="shared" si="8"/>
        <v>10</v>
      </c>
      <c r="J67" s="9">
        <f t="shared" si="8"/>
        <v>16</v>
      </c>
      <c r="K67" s="9">
        <f t="shared" si="8"/>
        <v>64</v>
      </c>
      <c r="L67" s="9">
        <f t="shared" si="8"/>
        <v>2</v>
      </c>
      <c r="M67" s="9">
        <f t="shared" si="8"/>
        <v>1327</v>
      </c>
      <c r="N67" s="9">
        <f>SUM(N65,N63,N61,N57,N53,N45,N43,N34,N28,N18,N10)</f>
        <v>1895</v>
      </c>
    </row>
    <row r="70" ht="15">
      <c r="A70" s="8" t="s">
        <v>4</v>
      </c>
    </row>
    <row r="71" spans="1:14" ht="15">
      <c r="A71" s="7" t="s">
        <v>44</v>
      </c>
      <c r="B71" s="7" t="s">
        <v>41</v>
      </c>
      <c r="C71" s="7" t="s">
        <v>235</v>
      </c>
      <c r="D71" s="7" t="s">
        <v>42</v>
      </c>
      <c r="F71" s="7">
        <v>1</v>
      </c>
      <c r="M71" s="7">
        <v>4</v>
      </c>
      <c r="N71" s="7">
        <v>5</v>
      </c>
    </row>
    <row r="72" spans="2:14" ht="15">
      <c r="B72" s="7" t="s">
        <v>58</v>
      </c>
      <c r="C72" s="7" t="s">
        <v>238</v>
      </c>
      <c r="D72" s="7" t="s">
        <v>59</v>
      </c>
      <c r="E72" s="7">
        <v>1</v>
      </c>
      <c r="F72" s="7">
        <v>3</v>
      </c>
      <c r="H72" s="7">
        <v>1</v>
      </c>
      <c r="J72" s="7">
        <v>1</v>
      </c>
      <c r="K72" s="7">
        <v>1</v>
      </c>
      <c r="M72" s="7">
        <v>7</v>
      </c>
      <c r="N72" s="7">
        <v>14</v>
      </c>
    </row>
    <row r="73" spans="3:14" ht="15">
      <c r="C73" s="7" t="s">
        <v>243</v>
      </c>
      <c r="D73" s="7" t="s">
        <v>42</v>
      </c>
      <c r="F73" s="7">
        <v>3</v>
      </c>
      <c r="M73" s="7">
        <v>1</v>
      </c>
      <c r="N73" s="7">
        <v>4</v>
      </c>
    </row>
    <row r="74" spans="2:14" ht="15">
      <c r="B74" s="7" t="s">
        <v>43</v>
      </c>
      <c r="C74" s="7" t="s">
        <v>235</v>
      </c>
      <c r="D74" s="7" t="s">
        <v>64</v>
      </c>
      <c r="F74" s="7">
        <v>3</v>
      </c>
      <c r="M74" s="7">
        <v>29</v>
      </c>
      <c r="N74" s="7">
        <v>32</v>
      </c>
    </row>
    <row r="75" spans="3:14" ht="15">
      <c r="C75" s="7" t="s">
        <v>243</v>
      </c>
      <c r="D75" s="7" t="s">
        <v>64</v>
      </c>
      <c r="M75" s="7">
        <v>4</v>
      </c>
      <c r="N75" s="7">
        <v>4</v>
      </c>
    </row>
    <row r="76" spans="2:14" ht="15">
      <c r="B76" s="7" t="s">
        <v>138</v>
      </c>
      <c r="C76" s="7" t="s">
        <v>235</v>
      </c>
      <c r="D76" s="7" t="s">
        <v>139</v>
      </c>
      <c r="F76" s="7">
        <v>1</v>
      </c>
      <c r="M76" s="7">
        <v>4</v>
      </c>
      <c r="N76" s="7">
        <v>5</v>
      </c>
    </row>
    <row r="77" spans="1:14" s="9" customFormat="1" ht="15">
      <c r="A77" s="9" t="s">
        <v>255</v>
      </c>
      <c r="E77" s="9">
        <f aca="true" t="shared" si="9" ref="E77:M77">SUM(E71:E76)</f>
        <v>1</v>
      </c>
      <c r="F77" s="9">
        <f t="shared" si="9"/>
        <v>11</v>
      </c>
      <c r="G77" s="9">
        <f t="shared" si="9"/>
        <v>0</v>
      </c>
      <c r="H77" s="9">
        <f t="shared" si="9"/>
        <v>1</v>
      </c>
      <c r="I77" s="9">
        <f t="shared" si="9"/>
        <v>0</v>
      </c>
      <c r="J77" s="9">
        <f t="shared" si="9"/>
        <v>1</v>
      </c>
      <c r="K77" s="9">
        <f t="shared" si="9"/>
        <v>1</v>
      </c>
      <c r="L77" s="9">
        <f t="shared" si="9"/>
        <v>0</v>
      </c>
      <c r="M77" s="9">
        <f t="shared" si="9"/>
        <v>49</v>
      </c>
      <c r="N77" s="9">
        <f>SUM(N71:N76)</f>
        <v>64</v>
      </c>
    </row>
    <row r="79" spans="1:14" ht="15">
      <c r="A79" s="7" t="s">
        <v>5</v>
      </c>
      <c r="B79" s="7" t="s">
        <v>74</v>
      </c>
      <c r="C79" s="7" t="s">
        <v>235</v>
      </c>
      <c r="D79" s="7" t="s">
        <v>75</v>
      </c>
      <c r="E79" s="7">
        <v>7</v>
      </c>
      <c r="F79" s="7">
        <v>28</v>
      </c>
      <c r="G79" s="7">
        <v>1</v>
      </c>
      <c r="H79" s="7">
        <v>7</v>
      </c>
      <c r="I79" s="7">
        <v>2</v>
      </c>
      <c r="K79" s="7">
        <v>6</v>
      </c>
      <c r="L79" s="7">
        <v>2</v>
      </c>
      <c r="M79" s="7">
        <v>184</v>
      </c>
      <c r="N79" s="7">
        <v>237</v>
      </c>
    </row>
    <row r="80" spans="2:14" ht="15">
      <c r="B80" s="7" t="s">
        <v>180</v>
      </c>
      <c r="C80" s="7" t="s">
        <v>235</v>
      </c>
      <c r="D80" s="7" t="s">
        <v>181</v>
      </c>
      <c r="E80" s="7">
        <v>1</v>
      </c>
      <c r="F80" s="7">
        <v>1</v>
      </c>
      <c r="H80" s="7">
        <v>2</v>
      </c>
      <c r="K80" s="7">
        <v>1</v>
      </c>
      <c r="M80" s="7">
        <v>8</v>
      </c>
      <c r="N80" s="7">
        <v>13</v>
      </c>
    </row>
    <row r="81" spans="2:14" ht="15">
      <c r="B81" s="7" t="s">
        <v>219</v>
      </c>
      <c r="C81" s="7" t="s">
        <v>235</v>
      </c>
      <c r="D81" s="7" t="s">
        <v>220</v>
      </c>
      <c r="M81" s="7">
        <v>1</v>
      </c>
      <c r="N81" s="7">
        <v>1</v>
      </c>
    </row>
    <row r="82" spans="2:14" ht="15">
      <c r="B82" s="7" t="s">
        <v>207</v>
      </c>
      <c r="C82" s="7" t="s">
        <v>235</v>
      </c>
      <c r="D82" s="7" t="s">
        <v>208</v>
      </c>
      <c r="M82" s="7">
        <v>1</v>
      </c>
      <c r="N82" s="7">
        <v>1</v>
      </c>
    </row>
    <row r="83" spans="2:14" ht="15">
      <c r="B83" s="7" t="s">
        <v>193</v>
      </c>
      <c r="C83" s="7" t="s">
        <v>235</v>
      </c>
      <c r="D83" s="7" t="s">
        <v>194</v>
      </c>
      <c r="F83" s="7">
        <v>2</v>
      </c>
      <c r="H83" s="7">
        <v>1</v>
      </c>
      <c r="J83" s="7">
        <v>1</v>
      </c>
      <c r="M83" s="7">
        <v>14</v>
      </c>
      <c r="N83" s="7">
        <v>18</v>
      </c>
    </row>
    <row r="84" spans="2:14" ht="15">
      <c r="B84" s="7" t="s">
        <v>209</v>
      </c>
      <c r="C84" s="7" t="s">
        <v>235</v>
      </c>
      <c r="D84" s="7" t="s">
        <v>210</v>
      </c>
      <c r="H84" s="7">
        <v>1</v>
      </c>
      <c r="M84" s="7">
        <v>5</v>
      </c>
      <c r="N84" s="7">
        <v>6</v>
      </c>
    </row>
    <row r="85" spans="2:14" ht="15">
      <c r="B85" s="7" t="s">
        <v>213</v>
      </c>
      <c r="C85" s="7" t="s">
        <v>235</v>
      </c>
      <c r="D85" s="7" t="s">
        <v>214</v>
      </c>
      <c r="F85" s="7">
        <v>1</v>
      </c>
      <c r="M85" s="7">
        <v>12</v>
      </c>
      <c r="N85" s="7">
        <v>13</v>
      </c>
    </row>
    <row r="86" spans="2:14" ht="15">
      <c r="B86" s="7" t="s">
        <v>60</v>
      </c>
      <c r="C86" s="7" t="s">
        <v>235</v>
      </c>
      <c r="D86" s="7" t="s">
        <v>61</v>
      </c>
      <c r="F86" s="7">
        <v>16</v>
      </c>
      <c r="H86" s="7">
        <v>9</v>
      </c>
      <c r="I86" s="7">
        <v>1</v>
      </c>
      <c r="K86" s="7">
        <v>2</v>
      </c>
      <c r="M86" s="7">
        <v>128</v>
      </c>
      <c r="N86" s="7">
        <v>156</v>
      </c>
    </row>
    <row r="87" spans="2:14" ht="15">
      <c r="B87" s="7" t="s">
        <v>143</v>
      </c>
      <c r="C87" s="7" t="s">
        <v>235</v>
      </c>
      <c r="D87" s="7" t="s">
        <v>144</v>
      </c>
      <c r="F87" s="7">
        <v>12</v>
      </c>
      <c r="H87" s="7">
        <v>9</v>
      </c>
      <c r="J87" s="7">
        <v>1</v>
      </c>
      <c r="K87" s="7">
        <v>2</v>
      </c>
      <c r="M87" s="7">
        <v>38</v>
      </c>
      <c r="N87" s="7">
        <v>62</v>
      </c>
    </row>
    <row r="88" spans="2:14" ht="15">
      <c r="B88" s="7" t="s">
        <v>123</v>
      </c>
      <c r="C88" s="7" t="s">
        <v>239</v>
      </c>
      <c r="D88" s="7" t="s">
        <v>124</v>
      </c>
      <c r="M88" s="7">
        <v>1</v>
      </c>
      <c r="N88" s="7">
        <v>1</v>
      </c>
    </row>
    <row r="89" spans="2:14" ht="15">
      <c r="B89" s="7" t="s">
        <v>77</v>
      </c>
      <c r="C89" s="7" t="s">
        <v>238</v>
      </c>
      <c r="D89" s="7" t="s">
        <v>78</v>
      </c>
      <c r="F89" s="7">
        <v>2</v>
      </c>
      <c r="H89" s="7">
        <v>1</v>
      </c>
      <c r="M89" s="7">
        <v>2</v>
      </c>
      <c r="N89" s="7">
        <v>5</v>
      </c>
    </row>
    <row r="90" spans="1:14" ht="15">
      <c r="A90" s="9" t="s">
        <v>256</v>
      </c>
      <c r="B90" s="9"/>
      <c r="C90" s="9"/>
      <c r="D90" s="9"/>
      <c r="E90" s="9">
        <f aca="true" t="shared" si="10" ref="E90:M90">SUM(E79:E89)</f>
        <v>8</v>
      </c>
      <c r="F90" s="9">
        <f t="shared" si="10"/>
        <v>62</v>
      </c>
      <c r="G90" s="9">
        <f t="shared" si="10"/>
        <v>1</v>
      </c>
      <c r="H90" s="9">
        <f t="shared" si="10"/>
        <v>30</v>
      </c>
      <c r="I90" s="9">
        <f t="shared" si="10"/>
        <v>3</v>
      </c>
      <c r="J90" s="9">
        <f t="shared" si="10"/>
        <v>2</v>
      </c>
      <c r="K90" s="9">
        <f t="shared" si="10"/>
        <v>11</v>
      </c>
      <c r="L90" s="9">
        <f t="shared" si="10"/>
        <v>2</v>
      </c>
      <c r="M90" s="9">
        <f t="shared" si="10"/>
        <v>394</v>
      </c>
      <c r="N90" s="9">
        <f>SUM(N79:N89)</f>
        <v>513</v>
      </c>
    </row>
    <row r="92" spans="1:14" ht="15">
      <c r="A92" s="7" t="s">
        <v>84</v>
      </c>
      <c r="B92" s="7" t="s">
        <v>83</v>
      </c>
      <c r="C92" s="7" t="s">
        <v>236</v>
      </c>
      <c r="D92" s="7" t="s">
        <v>133</v>
      </c>
      <c r="F92" s="7">
        <v>15</v>
      </c>
      <c r="H92" s="7">
        <v>3</v>
      </c>
      <c r="I92" s="7">
        <v>1</v>
      </c>
      <c r="J92" s="7">
        <v>1</v>
      </c>
      <c r="K92" s="7">
        <v>4</v>
      </c>
      <c r="L92" s="7">
        <v>1</v>
      </c>
      <c r="M92" s="7">
        <v>142</v>
      </c>
      <c r="N92" s="7">
        <v>167</v>
      </c>
    </row>
    <row r="93" spans="2:14" ht="15">
      <c r="B93" s="7" t="s">
        <v>217</v>
      </c>
      <c r="C93" s="7" t="s">
        <v>238</v>
      </c>
      <c r="D93" s="7" t="s">
        <v>218</v>
      </c>
      <c r="E93" s="7">
        <v>1</v>
      </c>
      <c r="H93" s="7">
        <v>2</v>
      </c>
      <c r="M93" s="7">
        <v>24</v>
      </c>
      <c r="N93" s="7">
        <v>27</v>
      </c>
    </row>
    <row r="94" spans="1:14" ht="15">
      <c r="A94" s="9" t="s">
        <v>257</v>
      </c>
      <c r="E94" s="9">
        <f aca="true" t="shared" si="11" ref="E94:M94">SUM(E92:E93)</f>
        <v>1</v>
      </c>
      <c r="F94" s="9">
        <f t="shared" si="11"/>
        <v>15</v>
      </c>
      <c r="G94" s="9">
        <f t="shared" si="11"/>
        <v>0</v>
      </c>
      <c r="H94" s="9">
        <f t="shared" si="11"/>
        <v>5</v>
      </c>
      <c r="I94" s="9">
        <f t="shared" si="11"/>
        <v>1</v>
      </c>
      <c r="J94" s="9">
        <f t="shared" si="11"/>
        <v>1</v>
      </c>
      <c r="K94" s="9">
        <f t="shared" si="11"/>
        <v>4</v>
      </c>
      <c r="L94" s="9">
        <f t="shared" si="11"/>
        <v>1</v>
      </c>
      <c r="M94" s="9">
        <f t="shared" si="11"/>
        <v>166</v>
      </c>
      <c r="N94" s="9">
        <f>SUM(N92:N93)</f>
        <v>194</v>
      </c>
    </row>
    <row r="96" spans="1:14" ht="15">
      <c r="A96" s="9" t="s">
        <v>274</v>
      </c>
      <c r="E96" s="9">
        <f>SUM(E94,E90,E77)</f>
        <v>10</v>
      </c>
      <c r="F96" s="9">
        <f aca="true" t="shared" si="12" ref="F96:M96">SUM(F94,F90,F77)</f>
        <v>88</v>
      </c>
      <c r="G96" s="9">
        <f t="shared" si="12"/>
        <v>1</v>
      </c>
      <c r="H96" s="9">
        <f t="shared" si="12"/>
        <v>36</v>
      </c>
      <c r="I96" s="9">
        <f t="shared" si="12"/>
        <v>4</v>
      </c>
      <c r="J96" s="9">
        <f t="shared" si="12"/>
        <v>4</v>
      </c>
      <c r="K96" s="9">
        <f t="shared" si="12"/>
        <v>16</v>
      </c>
      <c r="L96" s="9">
        <f t="shared" si="12"/>
        <v>3</v>
      </c>
      <c r="M96" s="9">
        <f t="shared" si="12"/>
        <v>609</v>
      </c>
      <c r="N96" s="9">
        <f>SUM(N94,N90,N77)</f>
        <v>771</v>
      </c>
    </row>
    <row r="99" ht="15">
      <c r="A99" s="8" t="s">
        <v>277</v>
      </c>
    </row>
    <row r="100" spans="1:14" ht="15">
      <c r="A100" s="7" t="s">
        <v>135</v>
      </c>
      <c r="B100" s="7" t="s">
        <v>134</v>
      </c>
      <c r="C100" s="7" t="s">
        <v>229</v>
      </c>
      <c r="D100" s="7" t="s">
        <v>135</v>
      </c>
      <c r="F100" s="7">
        <v>1</v>
      </c>
      <c r="H100" s="7">
        <v>4</v>
      </c>
      <c r="K100" s="7">
        <v>1</v>
      </c>
      <c r="L100" s="7">
        <v>1</v>
      </c>
      <c r="M100" s="7">
        <v>50</v>
      </c>
      <c r="N100" s="7">
        <v>57</v>
      </c>
    </row>
    <row r="102" spans="1:14" ht="15">
      <c r="A102" s="7" t="s">
        <v>105</v>
      </c>
      <c r="B102" s="7" t="s">
        <v>104</v>
      </c>
      <c r="C102" s="7" t="s">
        <v>229</v>
      </c>
      <c r="D102" s="7" t="s">
        <v>105</v>
      </c>
      <c r="E102" s="7">
        <v>11</v>
      </c>
      <c r="F102" s="7">
        <v>75</v>
      </c>
      <c r="H102" s="7">
        <v>26</v>
      </c>
      <c r="I102" s="7">
        <v>3</v>
      </c>
      <c r="J102" s="7">
        <v>3</v>
      </c>
      <c r="K102" s="7">
        <v>11</v>
      </c>
      <c r="L102" s="7">
        <v>1</v>
      </c>
      <c r="M102" s="7">
        <v>165</v>
      </c>
      <c r="N102" s="7">
        <v>295</v>
      </c>
    </row>
    <row r="104" spans="1:14" ht="15">
      <c r="A104" s="7" t="s">
        <v>68</v>
      </c>
      <c r="B104" s="7" t="s">
        <v>203</v>
      </c>
      <c r="C104" s="7" t="s">
        <v>231</v>
      </c>
      <c r="D104" s="7" t="s">
        <v>204</v>
      </c>
      <c r="M104" s="7">
        <v>1</v>
      </c>
      <c r="N104" s="7">
        <v>1</v>
      </c>
    </row>
    <row r="105" spans="2:14" ht="15">
      <c r="B105" s="7" t="s">
        <v>67</v>
      </c>
      <c r="C105" s="7" t="s">
        <v>229</v>
      </c>
      <c r="D105" s="7" t="s">
        <v>68</v>
      </c>
      <c r="E105" s="7">
        <v>2</v>
      </c>
      <c r="F105" s="7">
        <v>11</v>
      </c>
      <c r="H105" s="7">
        <v>9</v>
      </c>
      <c r="I105" s="7">
        <v>2</v>
      </c>
      <c r="J105" s="7">
        <v>1</v>
      </c>
      <c r="K105" s="7">
        <v>1</v>
      </c>
      <c r="M105" s="7">
        <v>37</v>
      </c>
      <c r="N105" s="7">
        <v>63</v>
      </c>
    </row>
    <row r="106" spans="2:14" ht="15">
      <c r="B106" s="7" t="s">
        <v>65</v>
      </c>
      <c r="C106" s="7" t="s">
        <v>231</v>
      </c>
      <c r="D106" s="7" t="s">
        <v>66</v>
      </c>
      <c r="F106" s="7">
        <v>10</v>
      </c>
      <c r="H106" s="7">
        <v>2</v>
      </c>
      <c r="M106" s="7">
        <v>28</v>
      </c>
      <c r="N106" s="7">
        <v>40</v>
      </c>
    </row>
    <row r="107" spans="2:14" ht="15">
      <c r="B107" s="7" t="s">
        <v>215</v>
      </c>
      <c r="C107" s="7" t="s">
        <v>241</v>
      </c>
      <c r="D107" s="7" t="s">
        <v>216</v>
      </c>
      <c r="F107" s="7">
        <v>9</v>
      </c>
      <c r="H107" s="7">
        <v>4</v>
      </c>
      <c r="K107" s="7">
        <v>1</v>
      </c>
      <c r="M107" s="7">
        <v>9</v>
      </c>
      <c r="N107" s="7">
        <v>23</v>
      </c>
    </row>
    <row r="108" spans="1:14" ht="15">
      <c r="A108" s="9" t="s">
        <v>258</v>
      </c>
      <c r="E108" s="9">
        <f aca="true" t="shared" si="13" ref="E108:M108">SUM(E104:E107)</f>
        <v>2</v>
      </c>
      <c r="F108" s="9">
        <f t="shared" si="13"/>
        <v>30</v>
      </c>
      <c r="G108" s="9">
        <f t="shared" si="13"/>
        <v>0</v>
      </c>
      <c r="H108" s="9">
        <f t="shared" si="13"/>
        <v>15</v>
      </c>
      <c r="I108" s="9">
        <f t="shared" si="13"/>
        <v>2</v>
      </c>
      <c r="J108" s="9">
        <f t="shared" si="13"/>
        <v>1</v>
      </c>
      <c r="K108" s="9">
        <f t="shared" si="13"/>
        <v>2</v>
      </c>
      <c r="L108" s="9">
        <f t="shared" si="13"/>
        <v>0</v>
      </c>
      <c r="M108" s="9">
        <f t="shared" si="13"/>
        <v>75</v>
      </c>
      <c r="N108" s="9">
        <f>SUM(N104:N107)</f>
        <v>127</v>
      </c>
    </row>
    <row r="110" spans="1:14" ht="15">
      <c r="A110" s="7" t="s">
        <v>32</v>
      </c>
      <c r="B110" s="7" t="s">
        <v>151</v>
      </c>
      <c r="C110" s="7" t="s">
        <v>231</v>
      </c>
      <c r="D110" s="7" t="s">
        <v>152</v>
      </c>
      <c r="E110" s="7">
        <v>1</v>
      </c>
      <c r="F110" s="7">
        <v>6</v>
      </c>
      <c r="H110" s="7">
        <v>2</v>
      </c>
      <c r="K110" s="7">
        <v>2</v>
      </c>
      <c r="M110" s="7">
        <v>48</v>
      </c>
      <c r="N110" s="7">
        <v>59</v>
      </c>
    </row>
    <row r="111" spans="2:14" ht="15">
      <c r="B111" s="7" t="s">
        <v>221</v>
      </c>
      <c r="C111" s="7" t="s">
        <v>244</v>
      </c>
      <c r="D111" s="7" t="s">
        <v>222</v>
      </c>
      <c r="M111" s="7">
        <v>1</v>
      </c>
      <c r="N111" s="7">
        <v>1</v>
      </c>
    </row>
    <row r="112" spans="2:14" ht="15">
      <c r="B112" s="7" t="s">
        <v>88</v>
      </c>
      <c r="C112" s="7" t="s">
        <v>229</v>
      </c>
      <c r="D112" s="7" t="s">
        <v>89</v>
      </c>
      <c r="F112" s="7">
        <v>1</v>
      </c>
      <c r="H112" s="7">
        <v>2</v>
      </c>
      <c r="I112" s="7">
        <v>1</v>
      </c>
      <c r="K112" s="7">
        <v>1</v>
      </c>
      <c r="M112" s="7">
        <v>29</v>
      </c>
      <c r="N112" s="7">
        <v>34</v>
      </c>
    </row>
    <row r="113" spans="1:14" s="9" customFormat="1" ht="15">
      <c r="A113" s="9" t="s">
        <v>259</v>
      </c>
      <c r="E113" s="9">
        <f aca="true" t="shared" si="14" ref="E113:M113">SUM(E110:E112)</f>
        <v>1</v>
      </c>
      <c r="F113" s="9">
        <f t="shared" si="14"/>
        <v>7</v>
      </c>
      <c r="G113" s="9">
        <f t="shared" si="14"/>
        <v>0</v>
      </c>
      <c r="H113" s="9">
        <f t="shared" si="14"/>
        <v>4</v>
      </c>
      <c r="I113" s="9">
        <f t="shared" si="14"/>
        <v>1</v>
      </c>
      <c r="J113" s="9">
        <f t="shared" si="14"/>
        <v>0</v>
      </c>
      <c r="K113" s="9">
        <f t="shared" si="14"/>
        <v>3</v>
      </c>
      <c r="L113" s="9">
        <f t="shared" si="14"/>
        <v>0</v>
      </c>
      <c r="M113" s="9">
        <f t="shared" si="14"/>
        <v>78</v>
      </c>
      <c r="N113" s="9">
        <f>SUM(N110:N112)</f>
        <v>94</v>
      </c>
    </row>
    <row r="115" spans="1:14" ht="15">
      <c r="A115" s="7" t="s">
        <v>108</v>
      </c>
      <c r="B115" s="7" t="s">
        <v>106</v>
      </c>
      <c r="C115" s="7" t="s">
        <v>229</v>
      </c>
      <c r="D115" s="7" t="s">
        <v>107</v>
      </c>
      <c r="F115" s="7">
        <v>7</v>
      </c>
      <c r="H115" s="7">
        <v>5</v>
      </c>
      <c r="K115" s="7">
        <v>1</v>
      </c>
      <c r="M115" s="7">
        <v>16</v>
      </c>
      <c r="N115" s="7">
        <v>29</v>
      </c>
    </row>
    <row r="116" spans="3:14" ht="15">
      <c r="C116" s="7" t="s">
        <v>231</v>
      </c>
      <c r="D116" s="7" t="s">
        <v>107</v>
      </c>
      <c r="E116" s="7">
        <v>3</v>
      </c>
      <c r="F116" s="7">
        <v>43</v>
      </c>
      <c r="H116" s="7">
        <v>12</v>
      </c>
      <c r="J116" s="7">
        <v>7</v>
      </c>
      <c r="K116" s="7">
        <v>2</v>
      </c>
      <c r="L116" s="7">
        <v>1</v>
      </c>
      <c r="M116" s="7">
        <v>87</v>
      </c>
      <c r="N116" s="7">
        <v>155</v>
      </c>
    </row>
    <row r="117" spans="1:14" s="9" customFormat="1" ht="15">
      <c r="A117" s="9" t="s">
        <v>260</v>
      </c>
      <c r="E117" s="9">
        <f aca="true" t="shared" si="15" ref="E117:M117">SUM(E115:E116)</f>
        <v>3</v>
      </c>
      <c r="F117" s="9">
        <f t="shared" si="15"/>
        <v>50</v>
      </c>
      <c r="G117" s="9">
        <f t="shared" si="15"/>
        <v>0</v>
      </c>
      <c r="H117" s="9">
        <f t="shared" si="15"/>
        <v>17</v>
      </c>
      <c r="I117" s="9">
        <f t="shared" si="15"/>
        <v>0</v>
      </c>
      <c r="J117" s="9">
        <f t="shared" si="15"/>
        <v>7</v>
      </c>
      <c r="K117" s="9">
        <f t="shared" si="15"/>
        <v>3</v>
      </c>
      <c r="L117" s="9">
        <f t="shared" si="15"/>
        <v>1</v>
      </c>
      <c r="M117" s="9">
        <f t="shared" si="15"/>
        <v>103</v>
      </c>
      <c r="N117" s="9">
        <f>SUM(N115:N116)</f>
        <v>184</v>
      </c>
    </row>
    <row r="119" spans="1:14" ht="15">
      <c r="A119" s="7" t="s">
        <v>114</v>
      </c>
      <c r="B119" s="7" t="s">
        <v>54</v>
      </c>
      <c r="C119" s="7" t="s">
        <v>229</v>
      </c>
      <c r="D119" s="7" t="s">
        <v>55</v>
      </c>
      <c r="H119" s="7">
        <v>2</v>
      </c>
      <c r="K119" s="7">
        <v>2</v>
      </c>
      <c r="M119" s="7">
        <v>32</v>
      </c>
      <c r="N119" s="7">
        <v>36</v>
      </c>
    </row>
    <row r="120" spans="2:14" ht="15">
      <c r="B120" s="7" t="s">
        <v>112</v>
      </c>
      <c r="C120" s="7" t="s">
        <v>231</v>
      </c>
      <c r="D120" s="7" t="s">
        <v>113</v>
      </c>
      <c r="E120" s="7">
        <v>1</v>
      </c>
      <c r="F120" s="7">
        <v>5</v>
      </c>
      <c r="H120" s="7">
        <v>7</v>
      </c>
      <c r="K120" s="7">
        <v>1</v>
      </c>
      <c r="M120" s="7">
        <v>21</v>
      </c>
      <c r="N120" s="7">
        <v>35</v>
      </c>
    </row>
    <row r="121" spans="1:14" s="9" customFormat="1" ht="15">
      <c r="A121" s="9" t="s">
        <v>261</v>
      </c>
      <c r="E121" s="9">
        <f aca="true" t="shared" si="16" ref="E121:M121">SUM(E119:E120)</f>
        <v>1</v>
      </c>
      <c r="F121" s="9">
        <f t="shared" si="16"/>
        <v>5</v>
      </c>
      <c r="G121" s="9">
        <f t="shared" si="16"/>
        <v>0</v>
      </c>
      <c r="H121" s="9">
        <f t="shared" si="16"/>
        <v>9</v>
      </c>
      <c r="I121" s="9">
        <f t="shared" si="16"/>
        <v>0</v>
      </c>
      <c r="J121" s="9">
        <f t="shared" si="16"/>
        <v>0</v>
      </c>
      <c r="K121" s="9">
        <f t="shared" si="16"/>
        <v>3</v>
      </c>
      <c r="L121" s="9">
        <f t="shared" si="16"/>
        <v>0</v>
      </c>
      <c r="M121" s="9">
        <f t="shared" si="16"/>
        <v>53</v>
      </c>
      <c r="N121" s="9">
        <f>SUM(N119:N120)</f>
        <v>71</v>
      </c>
    </row>
    <row r="123" spans="1:14" ht="15">
      <c r="A123" s="7" t="s">
        <v>103</v>
      </c>
      <c r="B123" s="7" t="s">
        <v>101</v>
      </c>
      <c r="C123" s="7" t="s">
        <v>231</v>
      </c>
      <c r="D123" s="7" t="s">
        <v>102</v>
      </c>
      <c r="E123" s="7">
        <v>2</v>
      </c>
      <c r="F123" s="7">
        <v>57</v>
      </c>
      <c r="H123" s="7">
        <v>19</v>
      </c>
      <c r="I123" s="7">
        <v>1</v>
      </c>
      <c r="J123" s="7">
        <v>5</v>
      </c>
      <c r="K123" s="7">
        <v>4</v>
      </c>
      <c r="M123" s="7">
        <v>145</v>
      </c>
      <c r="N123" s="7">
        <v>233</v>
      </c>
    </row>
    <row r="125" spans="1:14" ht="15">
      <c r="A125" s="7" t="s">
        <v>19</v>
      </c>
      <c r="B125" s="7" t="s">
        <v>15</v>
      </c>
      <c r="C125" s="7" t="s">
        <v>229</v>
      </c>
      <c r="D125" s="7" t="s">
        <v>16</v>
      </c>
      <c r="E125" s="7">
        <v>1</v>
      </c>
      <c r="F125" s="7">
        <v>29</v>
      </c>
      <c r="H125" s="7">
        <v>18</v>
      </c>
      <c r="J125" s="7">
        <v>3</v>
      </c>
      <c r="K125" s="7">
        <v>3</v>
      </c>
      <c r="M125" s="7">
        <v>191</v>
      </c>
      <c r="N125" s="7">
        <v>245</v>
      </c>
    </row>
    <row r="126" spans="2:14" ht="15">
      <c r="B126" s="7" t="s">
        <v>52</v>
      </c>
      <c r="C126" s="7" t="s">
        <v>231</v>
      </c>
      <c r="D126" s="7" t="s">
        <v>53</v>
      </c>
      <c r="F126" s="7">
        <v>1</v>
      </c>
      <c r="H126" s="7">
        <v>3</v>
      </c>
      <c r="M126" s="7">
        <v>33</v>
      </c>
      <c r="N126" s="7">
        <v>37</v>
      </c>
    </row>
    <row r="127" spans="3:14" ht="15">
      <c r="C127" s="7" t="s">
        <v>244</v>
      </c>
      <c r="D127" s="7" t="s">
        <v>53</v>
      </c>
      <c r="E127" s="7">
        <v>1</v>
      </c>
      <c r="H127" s="7">
        <v>1</v>
      </c>
      <c r="M127" s="7">
        <v>8</v>
      </c>
      <c r="N127" s="7">
        <v>10</v>
      </c>
    </row>
    <row r="128" spans="2:14" ht="15">
      <c r="B128" s="7" t="s">
        <v>35</v>
      </c>
      <c r="C128" s="7" t="s">
        <v>231</v>
      </c>
      <c r="D128" s="7" t="s">
        <v>36</v>
      </c>
      <c r="F128" s="7">
        <v>2</v>
      </c>
      <c r="H128" s="7">
        <v>1</v>
      </c>
      <c r="M128" s="7">
        <v>15</v>
      </c>
      <c r="N128" s="7">
        <v>18</v>
      </c>
    </row>
    <row r="129" spans="3:14" ht="15">
      <c r="C129" s="7" t="s">
        <v>244</v>
      </c>
      <c r="D129" s="7" t="s">
        <v>36</v>
      </c>
      <c r="F129" s="7">
        <v>1</v>
      </c>
      <c r="H129" s="7">
        <v>1</v>
      </c>
      <c r="M129" s="7">
        <v>5</v>
      </c>
      <c r="N129" s="7">
        <v>7</v>
      </c>
    </row>
    <row r="130" spans="1:14" s="9" customFormat="1" ht="15">
      <c r="A130" s="9" t="s">
        <v>262</v>
      </c>
      <c r="E130" s="9">
        <f aca="true" t="shared" si="17" ref="E130:M130">SUM(E125:E129)</f>
        <v>2</v>
      </c>
      <c r="F130" s="9">
        <f t="shared" si="17"/>
        <v>33</v>
      </c>
      <c r="G130" s="9">
        <f t="shared" si="17"/>
        <v>0</v>
      </c>
      <c r="H130" s="9">
        <f t="shared" si="17"/>
        <v>24</v>
      </c>
      <c r="I130" s="9">
        <f t="shared" si="17"/>
        <v>0</v>
      </c>
      <c r="J130" s="9">
        <f t="shared" si="17"/>
        <v>3</v>
      </c>
      <c r="K130" s="9">
        <f t="shared" si="17"/>
        <v>3</v>
      </c>
      <c r="L130" s="9">
        <f t="shared" si="17"/>
        <v>0</v>
      </c>
      <c r="M130" s="9">
        <f t="shared" si="17"/>
        <v>252</v>
      </c>
      <c r="N130" s="9">
        <f>SUM(N125:N129)</f>
        <v>317</v>
      </c>
    </row>
    <row r="132" spans="1:14" ht="15">
      <c r="A132" s="7" t="s">
        <v>51</v>
      </c>
      <c r="B132" s="7" t="s">
        <v>178</v>
      </c>
      <c r="C132" s="7" t="s">
        <v>231</v>
      </c>
      <c r="D132" s="7" t="s">
        <v>179</v>
      </c>
      <c r="F132" s="7">
        <v>2</v>
      </c>
      <c r="H132" s="7">
        <v>1</v>
      </c>
      <c r="J132" s="7">
        <v>1</v>
      </c>
      <c r="M132" s="7">
        <v>17</v>
      </c>
      <c r="N132" s="7">
        <v>21</v>
      </c>
    </row>
    <row r="133" spans="2:14" ht="15">
      <c r="B133" s="7" t="s">
        <v>50</v>
      </c>
      <c r="C133" s="7" t="s">
        <v>229</v>
      </c>
      <c r="D133" s="7" t="s">
        <v>51</v>
      </c>
      <c r="E133" s="7">
        <v>3</v>
      </c>
      <c r="F133" s="7">
        <v>15</v>
      </c>
      <c r="H133" s="7">
        <v>9</v>
      </c>
      <c r="I133" s="7">
        <v>1</v>
      </c>
      <c r="M133" s="7">
        <v>39</v>
      </c>
      <c r="N133" s="7">
        <v>67</v>
      </c>
    </row>
    <row r="134" spans="3:14" ht="15">
      <c r="C134" s="7" t="s">
        <v>231</v>
      </c>
      <c r="D134" s="7" t="s">
        <v>51</v>
      </c>
      <c r="E134" s="7">
        <v>1</v>
      </c>
      <c r="F134" s="7">
        <v>1</v>
      </c>
      <c r="M134" s="7">
        <v>2</v>
      </c>
      <c r="N134" s="7">
        <v>4</v>
      </c>
    </row>
    <row r="135" spans="2:14" ht="15">
      <c r="B135" s="7" t="s">
        <v>48</v>
      </c>
      <c r="C135" s="7" t="s">
        <v>231</v>
      </c>
      <c r="D135" s="7" t="s">
        <v>49</v>
      </c>
      <c r="E135" s="7">
        <v>3</v>
      </c>
      <c r="F135" s="7">
        <v>11</v>
      </c>
      <c r="H135" s="7">
        <v>7</v>
      </c>
      <c r="I135" s="7">
        <v>1</v>
      </c>
      <c r="J135" s="7">
        <v>2</v>
      </c>
      <c r="K135" s="7">
        <v>1</v>
      </c>
      <c r="M135" s="7">
        <v>57</v>
      </c>
      <c r="N135" s="7">
        <v>82</v>
      </c>
    </row>
    <row r="136" spans="3:14" ht="15">
      <c r="C136" s="7" t="s">
        <v>244</v>
      </c>
      <c r="D136" s="7" t="s">
        <v>49</v>
      </c>
      <c r="H136" s="7">
        <v>1</v>
      </c>
      <c r="M136" s="7">
        <v>6</v>
      </c>
      <c r="N136" s="7">
        <v>7</v>
      </c>
    </row>
    <row r="137" spans="2:14" ht="15">
      <c r="B137" s="7" t="s">
        <v>129</v>
      </c>
      <c r="C137" s="7" t="s">
        <v>231</v>
      </c>
      <c r="D137" s="7" t="s">
        <v>130</v>
      </c>
      <c r="K137" s="7">
        <v>1</v>
      </c>
      <c r="M137" s="7">
        <v>10</v>
      </c>
      <c r="N137" s="7">
        <v>11</v>
      </c>
    </row>
    <row r="138" spans="3:14" ht="15">
      <c r="C138" s="7" t="s">
        <v>244</v>
      </c>
      <c r="D138" s="7" t="s">
        <v>130</v>
      </c>
      <c r="M138" s="7">
        <v>2</v>
      </c>
      <c r="N138" s="7">
        <v>2</v>
      </c>
    </row>
    <row r="139" spans="1:14" s="9" customFormat="1" ht="15">
      <c r="A139" s="9" t="s">
        <v>263</v>
      </c>
      <c r="E139" s="9">
        <f aca="true" t="shared" si="18" ref="E139:M139">SUM(E132:E138)</f>
        <v>7</v>
      </c>
      <c r="F139" s="9">
        <f t="shared" si="18"/>
        <v>29</v>
      </c>
      <c r="G139" s="9">
        <f t="shared" si="18"/>
        <v>0</v>
      </c>
      <c r="H139" s="9">
        <f t="shared" si="18"/>
        <v>18</v>
      </c>
      <c r="I139" s="9">
        <f t="shared" si="18"/>
        <v>2</v>
      </c>
      <c r="J139" s="9">
        <f t="shared" si="18"/>
        <v>3</v>
      </c>
      <c r="K139" s="9">
        <f t="shared" si="18"/>
        <v>2</v>
      </c>
      <c r="L139" s="9">
        <f t="shared" si="18"/>
        <v>0</v>
      </c>
      <c r="M139" s="9">
        <f t="shared" si="18"/>
        <v>133</v>
      </c>
      <c r="N139" s="9">
        <f>SUM(N132:N138)</f>
        <v>194</v>
      </c>
    </row>
    <row r="141" spans="1:14" ht="15">
      <c r="A141" s="7" t="s">
        <v>175</v>
      </c>
      <c r="B141" s="7" t="s">
        <v>197</v>
      </c>
      <c r="C141" s="7" t="s">
        <v>231</v>
      </c>
      <c r="D141" s="7" t="s">
        <v>198</v>
      </c>
      <c r="M141" s="7">
        <v>1</v>
      </c>
      <c r="N141" s="7">
        <v>1</v>
      </c>
    </row>
    <row r="142" spans="3:14" ht="15">
      <c r="C142" s="7" t="s">
        <v>244</v>
      </c>
      <c r="D142" s="7" t="s">
        <v>198</v>
      </c>
      <c r="M142" s="7">
        <v>1</v>
      </c>
      <c r="N142" s="7">
        <v>1</v>
      </c>
    </row>
    <row r="143" spans="2:14" ht="15">
      <c r="B143" s="7" t="s">
        <v>174</v>
      </c>
      <c r="C143" s="7" t="s">
        <v>229</v>
      </c>
      <c r="D143" s="7" t="s">
        <v>175</v>
      </c>
      <c r="E143" s="7">
        <v>4</v>
      </c>
      <c r="F143" s="7">
        <v>5</v>
      </c>
      <c r="H143" s="7">
        <v>4</v>
      </c>
      <c r="I143" s="7">
        <v>1</v>
      </c>
      <c r="J143" s="7">
        <v>2</v>
      </c>
      <c r="M143" s="7">
        <v>23</v>
      </c>
      <c r="N143" s="7">
        <v>39</v>
      </c>
    </row>
    <row r="144" spans="3:14" ht="15">
      <c r="C144" s="7" t="s">
        <v>231</v>
      </c>
      <c r="D144" s="7" t="s">
        <v>175</v>
      </c>
      <c r="F144" s="7">
        <v>1</v>
      </c>
      <c r="K144" s="7">
        <v>1</v>
      </c>
      <c r="M144" s="7">
        <v>6</v>
      </c>
      <c r="N144" s="7">
        <v>8</v>
      </c>
    </row>
    <row r="145" spans="1:14" s="9" customFormat="1" ht="15">
      <c r="A145" s="9" t="s">
        <v>264</v>
      </c>
      <c r="E145" s="9">
        <f aca="true" t="shared" si="19" ref="E145:M145">SUM(E141:E144)</f>
        <v>4</v>
      </c>
      <c r="F145" s="9">
        <f t="shared" si="19"/>
        <v>6</v>
      </c>
      <c r="G145" s="9">
        <f t="shared" si="19"/>
        <v>0</v>
      </c>
      <c r="H145" s="9">
        <f t="shared" si="19"/>
        <v>4</v>
      </c>
      <c r="I145" s="9">
        <f t="shared" si="19"/>
        <v>1</v>
      </c>
      <c r="J145" s="9">
        <f t="shared" si="19"/>
        <v>2</v>
      </c>
      <c r="K145" s="9">
        <f t="shared" si="19"/>
        <v>1</v>
      </c>
      <c r="L145" s="9">
        <f t="shared" si="19"/>
        <v>0</v>
      </c>
      <c r="M145" s="9">
        <f t="shared" si="19"/>
        <v>31</v>
      </c>
      <c r="N145" s="9">
        <f>SUM(N141:N144)</f>
        <v>49</v>
      </c>
    </row>
    <row r="147" spans="1:14" ht="15">
      <c r="A147" s="7" t="s">
        <v>11</v>
      </c>
      <c r="B147" s="7" t="s">
        <v>10</v>
      </c>
      <c r="C147" s="7" t="s">
        <v>229</v>
      </c>
      <c r="D147" s="7" t="s">
        <v>11</v>
      </c>
      <c r="E147" s="7">
        <v>1</v>
      </c>
      <c r="F147" s="7">
        <v>47</v>
      </c>
      <c r="H147" s="7">
        <v>17</v>
      </c>
      <c r="J147" s="7">
        <v>2</v>
      </c>
      <c r="K147" s="7">
        <v>8</v>
      </c>
      <c r="L147" s="7">
        <v>1</v>
      </c>
      <c r="M147" s="7">
        <v>83</v>
      </c>
      <c r="N147" s="7">
        <v>159</v>
      </c>
    </row>
    <row r="149" spans="1:14" ht="15">
      <c r="A149" s="7" t="s">
        <v>57</v>
      </c>
      <c r="B149" s="7" t="s">
        <v>56</v>
      </c>
      <c r="C149" s="7" t="s">
        <v>229</v>
      </c>
      <c r="D149" s="7" t="s">
        <v>57</v>
      </c>
      <c r="E149" s="7">
        <v>12</v>
      </c>
      <c r="F149" s="7">
        <v>120</v>
      </c>
      <c r="H149" s="7">
        <v>46</v>
      </c>
      <c r="J149" s="7">
        <v>3</v>
      </c>
      <c r="K149" s="7">
        <v>13</v>
      </c>
      <c r="L149" s="7">
        <v>1</v>
      </c>
      <c r="M149" s="7">
        <v>286</v>
      </c>
      <c r="N149" s="7">
        <v>481</v>
      </c>
    </row>
    <row r="150" spans="3:14" ht="15">
      <c r="C150" s="7" t="s">
        <v>231</v>
      </c>
      <c r="D150" s="7" t="s">
        <v>57</v>
      </c>
      <c r="F150" s="7">
        <v>2</v>
      </c>
      <c r="H150" s="7">
        <v>4</v>
      </c>
      <c r="M150" s="7">
        <v>7</v>
      </c>
      <c r="N150" s="7">
        <v>13</v>
      </c>
    </row>
    <row r="151" spans="1:14" s="9" customFormat="1" ht="15">
      <c r="A151" s="9" t="s">
        <v>265</v>
      </c>
      <c r="E151" s="9">
        <f aca="true" t="shared" si="20" ref="E151:M151">SUM(E149:E150)</f>
        <v>12</v>
      </c>
      <c r="F151" s="9">
        <f t="shared" si="20"/>
        <v>122</v>
      </c>
      <c r="G151" s="9">
        <f t="shared" si="20"/>
        <v>0</v>
      </c>
      <c r="H151" s="9">
        <f t="shared" si="20"/>
        <v>50</v>
      </c>
      <c r="I151" s="9">
        <f t="shared" si="20"/>
        <v>0</v>
      </c>
      <c r="J151" s="9">
        <f t="shared" si="20"/>
        <v>3</v>
      </c>
      <c r="K151" s="9">
        <f t="shared" si="20"/>
        <v>13</v>
      </c>
      <c r="L151" s="9">
        <f t="shared" si="20"/>
        <v>1</v>
      </c>
      <c r="M151" s="9">
        <f t="shared" si="20"/>
        <v>293</v>
      </c>
      <c r="N151" s="9">
        <f>SUM(N149:N150)</f>
        <v>494</v>
      </c>
    </row>
    <row r="153" spans="1:14" ht="15">
      <c r="A153" s="7" t="s">
        <v>93</v>
      </c>
      <c r="B153" s="7" t="s">
        <v>90</v>
      </c>
      <c r="C153" s="7" t="s">
        <v>231</v>
      </c>
      <c r="D153" s="7" t="s">
        <v>91</v>
      </c>
      <c r="E153" s="7">
        <v>1</v>
      </c>
      <c r="F153" s="7">
        <v>73</v>
      </c>
      <c r="G153" s="7">
        <v>1</v>
      </c>
      <c r="H153" s="7">
        <v>22</v>
      </c>
      <c r="I153" s="7">
        <v>1</v>
      </c>
      <c r="J153" s="7">
        <v>2</v>
      </c>
      <c r="K153" s="7">
        <v>11</v>
      </c>
      <c r="M153" s="7">
        <v>96</v>
      </c>
      <c r="N153" s="7">
        <v>207</v>
      </c>
    </row>
    <row r="154" spans="2:14" ht="15">
      <c r="B154" s="7" t="s">
        <v>92</v>
      </c>
      <c r="C154" s="7" t="s">
        <v>229</v>
      </c>
      <c r="D154" s="7" t="s">
        <v>93</v>
      </c>
      <c r="F154" s="7">
        <v>11</v>
      </c>
      <c r="H154" s="7">
        <v>4</v>
      </c>
      <c r="J154" s="7">
        <v>2</v>
      </c>
      <c r="K154" s="7">
        <v>1</v>
      </c>
      <c r="M154" s="7">
        <v>28</v>
      </c>
      <c r="N154" s="7">
        <v>46</v>
      </c>
    </row>
    <row r="155" spans="1:14" s="9" customFormat="1" ht="15">
      <c r="A155" s="9" t="s">
        <v>266</v>
      </c>
      <c r="E155" s="9">
        <f aca="true" t="shared" si="21" ref="E155:M155">SUM(E153:E154)</f>
        <v>1</v>
      </c>
      <c r="F155" s="9">
        <f t="shared" si="21"/>
        <v>84</v>
      </c>
      <c r="G155" s="9">
        <f t="shared" si="21"/>
        <v>1</v>
      </c>
      <c r="H155" s="9">
        <f t="shared" si="21"/>
        <v>26</v>
      </c>
      <c r="I155" s="9">
        <f t="shared" si="21"/>
        <v>1</v>
      </c>
      <c r="J155" s="9">
        <f t="shared" si="21"/>
        <v>4</v>
      </c>
      <c r="K155" s="9">
        <f t="shared" si="21"/>
        <v>12</v>
      </c>
      <c r="L155" s="9">
        <f t="shared" si="21"/>
        <v>0</v>
      </c>
      <c r="M155" s="9">
        <f t="shared" si="21"/>
        <v>124</v>
      </c>
      <c r="N155" s="9">
        <f>SUM(N153:N154)</f>
        <v>253</v>
      </c>
    </row>
    <row r="157" spans="1:14" ht="15">
      <c r="A157" s="9" t="s">
        <v>294</v>
      </c>
      <c r="B157" s="9"/>
      <c r="C157" s="9"/>
      <c r="D157" s="9"/>
      <c r="E157" s="9">
        <f aca="true" t="shared" si="22" ref="E157:M157">SUM(E155,E151,E147,E145,E139,E130,E123,E121,E117,E113,E108,E102,E100)</f>
        <v>47</v>
      </c>
      <c r="F157" s="9">
        <f t="shared" si="22"/>
        <v>546</v>
      </c>
      <c r="G157" s="9">
        <f t="shared" si="22"/>
        <v>1</v>
      </c>
      <c r="H157" s="9">
        <f t="shared" si="22"/>
        <v>233</v>
      </c>
      <c r="I157" s="9">
        <f t="shared" si="22"/>
        <v>11</v>
      </c>
      <c r="J157" s="9">
        <f t="shared" si="22"/>
        <v>33</v>
      </c>
      <c r="K157" s="9">
        <f t="shared" si="22"/>
        <v>66</v>
      </c>
      <c r="L157" s="9">
        <f t="shared" si="22"/>
        <v>5</v>
      </c>
      <c r="M157" s="9">
        <f t="shared" si="22"/>
        <v>1585</v>
      </c>
      <c r="N157" s="9">
        <f>SUM(N155,N151,N147,N145,N139,N130,N123,N121,N117,N113,N108,N102,N100)</f>
        <v>2527</v>
      </c>
    </row>
    <row r="159" ht="15">
      <c r="A159" s="8" t="s">
        <v>6</v>
      </c>
    </row>
    <row r="160" spans="1:14" ht="15">
      <c r="A160" s="7" t="s">
        <v>24</v>
      </c>
      <c r="B160" s="7" t="s">
        <v>22</v>
      </c>
      <c r="C160" s="7" t="s">
        <v>228</v>
      </c>
      <c r="D160" s="7" t="s">
        <v>23</v>
      </c>
      <c r="E160" s="7">
        <v>16</v>
      </c>
      <c r="F160" s="7">
        <v>76</v>
      </c>
      <c r="H160" s="7">
        <v>41</v>
      </c>
      <c r="I160" s="7">
        <v>4</v>
      </c>
      <c r="J160" s="7">
        <v>8</v>
      </c>
      <c r="K160" s="7">
        <v>10</v>
      </c>
      <c r="L160" s="7">
        <v>1</v>
      </c>
      <c r="M160" s="7">
        <v>386</v>
      </c>
      <c r="N160" s="7">
        <v>542</v>
      </c>
    </row>
    <row r="161" spans="2:14" ht="15">
      <c r="B161" s="7" t="s">
        <v>121</v>
      </c>
      <c r="C161" s="7" t="s">
        <v>232</v>
      </c>
      <c r="D161" s="7" t="s">
        <v>122</v>
      </c>
      <c r="E161" s="7">
        <v>6</v>
      </c>
      <c r="F161" s="7">
        <v>63</v>
      </c>
      <c r="H161" s="7">
        <v>18</v>
      </c>
      <c r="J161" s="7">
        <v>11</v>
      </c>
      <c r="K161" s="7">
        <v>3</v>
      </c>
      <c r="L161" s="7">
        <v>1</v>
      </c>
      <c r="M161" s="7">
        <v>98</v>
      </c>
      <c r="N161" s="7">
        <v>200</v>
      </c>
    </row>
    <row r="162" spans="1:14" s="9" customFormat="1" ht="15">
      <c r="A162" s="9" t="s">
        <v>267</v>
      </c>
      <c r="E162" s="9">
        <f aca="true" t="shared" si="23" ref="E162:M162">SUM(E160:E161)</f>
        <v>22</v>
      </c>
      <c r="F162" s="9">
        <f t="shared" si="23"/>
        <v>139</v>
      </c>
      <c r="G162" s="9">
        <f t="shared" si="23"/>
        <v>0</v>
      </c>
      <c r="H162" s="9">
        <f t="shared" si="23"/>
        <v>59</v>
      </c>
      <c r="I162" s="9">
        <f t="shared" si="23"/>
        <v>4</v>
      </c>
      <c r="J162" s="9">
        <f t="shared" si="23"/>
        <v>19</v>
      </c>
      <c r="K162" s="9">
        <f t="shared" si="23"/>
        <v>13</v>
      </c>
      <c r="L162" s="9">
        <f t="shared" si="23"/>
        <v>2</v>
      </c>
      <c r="M162" s="9">
        <f t="shared" si="23"/>
        <v>484</v>
      </c>
      <c r="N162" s="9">
        <f>SUM(N160:N161)</f>
        <v>742</v>
      </c>
    </row>
    <row r="164" spans="1:14" ht="15">
      <c r="A164" s="7" t="s">
        <v>26</v>
      </c>
      <c r="B164" s="7" t="s">
        <v>25</v>
      </c>
      <c r="C164" s="7" t="s">
        <v>228</v>
      </c>
      <c r="D164" s="7" t="s">
        <v>26</v>
      </c>
      <c r="E164" s="7">
        <v>13</v>
      </c>
      <c r="F164" s="7">
        <v>17</v>
      </c>
      <c r="H164" s="7">
        <v>5</v>
      </c>
      <c r="J164" s="7">
        <v>2</v>
      </c>
      <c r="K164" s="7">
        <v>3</v>
      </c>
      <c r="M164" s="7">
        <v>115</v>
      </c>
      <c r="N164" s="7">
        <v>155</v>
      </c>
    </row>
    <row r="165" spans="2:14" ht="15">
      <c r="B165" s="7" t="s">
        <v>33</v>
      </c>
      <c r="C165" s="7" t="s">
        <v>232</v>
      </c>
      <c r="D165" s="7" t="s">
        <v>34</v>
      </c>
      <c r="E165" s="7">
        <v>3</v>
      </c>
      <c r="F165" s="7">
        <v>8</v>
      </c>
      <c r="H165" s="7">
        <v>4</v>
      </c>
      <c r="J165" s="7">
        <v>1</v>
      </c>
      <c r="K165" s="7">
        <v>2</v>
      </c>
      <c r="M165" s="7">
        <v>21</v>
      </c>
      <c r="N165" s="7">
        <v>39</v>
      </c>
    </row>
    <row r="166" spans="1:14" s="9" customFormat="1" ht="15">
      <c r="A166" s="9" t="s">
        <v>268</v>
      </c>
      <c r="E166" s="9">
        <f aca="true" t="shared" si="24" ref="E166:M166">SUM(E164:E165)</f>
        <v>16</v>
      </c>
      <c r="F166" s="9">
        <f t="shared" si="24"/>
        <v>25</v>
      </c>
      <c r="G166" s="9">
        <f t="shared" si="24"/>
        <v>0</v>
      </c>
      <c r="H166" s="9">
        <f t="shared" si="24"/>
        <v>9</v>
      </c>
      <c r="I166" s="9">
        <f t="shared" si="24"/>
        <v>0</v>
      </c>
      <c r="J166" s="9">
        <f t="shared" si="24"/>
        <v>3</v>
      </c>
      <c r="K166" s="9">
        <f t="shared" si="24"/>
        <v>5</v>
      </c>
      <c r="L166" s="9">
        <f t="shared" si="24"/>
        <v>0</v>
      </c>
      <c r="M166" s="9">
        <f t="shared" si="24"/>
        <v>136</v>
      </c>
      <c r="N166" s="9">
        <f>SUM(N164:N165)</f>
        <v>194</v>
      </c>
    </row>
    <row r="168" spans="1:14" ht="15">
      <c r="A168" s="7" t="s">
        <v>8</v>
      </c>
      <c r="B168" s="7" t="s">
        <v>7</v>
      </c>
      <c r="C168" s="7" t="s">
        <v>228</v>
      </c>
      <c r="D168" s="7" t="s">
        <v>8</v>
      </c>
      <c r="E168" s="7">
        <v>12</v>
      </c>
      <c r="F168" s="7">
        <v>96</v>
      </c>
      <c r="G168" s="7">
        <v>1</v>
      </c>
      <c r="H168" s="7">
        <v>49</v>
      </c>
      <c r="I168" s="7">
        <v>1</v>
      </c>
      <c r="J168" s="7">
        <v>4</v>
      </c>
      <c r="K168" s="7">
        <v>10</v>
      </c>
      <c r="M168" s="7">
        <v>328</v>
      </c>
      <c r="N168" s="7">
        <v>501</v>
      </c>
    </row>
    <row r="169" spans="2:14" ht="15">
      <c r="B169" s="7" t="s">
        <v>165</v>
      </c>
      <c r="C169" s="7" t="s">
        <v>232</v>
      </c>
      <c r="D169" s="7" t="s">
        <v>166</v>
      </c>
      <c r="E169" s="7">
        <v>1</v>
      </c>
      <c r="F169" s="7">
        <v>28</v>
      </c>
      <c r="H169" s="7">
        <v>24</v>
      </c>
      <c r="K169" s="7">
        <v>2</v>
      </c>
      <c r="M169" s="7">
        <v>48</v>
      </c>
      <c r="N169" s="7">
        <v>103</v>
      </c>
    </row>
    <row r="170" spans="1:14" s="9" customFormat="1" ht="15">
      <c r="A170" s="9" t="s">
        <v>269</v>
      </c>
      <c r="E170" s="9">
        <f aca="true" t="shared" si="25" ref="E170:M170">SUM(E168:E169)</f>
        <v>13</v>
      </c>
      <c r="F170" s="9">
        <f t="shared" si="25"/>
        <v>124</v>
      </c>
      <c r="G170" s="9">
        <f t="shared" si="25"/>
        <v>1</v>
      </c>
      <c r="H170" s="9">
        <f t="shared" si="25"/>
        <v>73</v>
      </c>
      <c r="I170" s="9">
        <f t="shared" si="25"/>
        <v>1</v>
      </c>
      <c r="J170" s="9">
        <f t="shared" si="25"/>
        <v>4</v>
      </c>
      <c r="K170" s="9">
        <f t="shared" si="25"/>
        <v>12</v>
      </c>
      <c r="L170" s="9">
        <f t="shared" si="25"/>
        <v>0</v>
      </c>
      <c r="M170" s="9">
        <f t="shared" si="25"/>
        <v>376</v>
      </c>
      <c r="N170" s="9">
        <f>SUM(N168:N169)</f>
        <v>604</v>
      </c>
    </row>
    <row r="172" spans="1:14" ht="15">
      <c r="A172" s="7" t="s">
        <v>82</v>
      </c>
      <c r="B172" s="7" t="s">
        <v>80</v>
      </c>
      <c r="C172" s="7" t="s">
        <v>228</v>
      </c>
      <c r="D172" s="7" t="s">
        <v>81</v>
      </c>
      <c r="E172" s="7">
        <v>2</v>
      </c>
      <c r="F172" s="7">
        <v>9</v>
      </c>
      <c r="H172" s="7">
        <v>3</v>
      </c>
      <c r="I172" s="7">
        <v>2</v>
      </c>
      <c r="J172" s="7">
        <v>2</v>
      </c>
      <c r="K172" s="7">
        <v>3</v>
      </c>
      <c r="M172" s="7">
        <v>115</v>
      </c>
      <c r="N172" s="7">
        <v>136</v>
      </c>
    </row>
    <row r="174" spans="1:14" ht="15">
      <c r="A174" s="7" t="s">
        <v>246</v>
      </c>
      <c r="B174" s="7" t="s">
        <v>119</v>
      </c>
      <c r="C174" s="7" t="s">
        <v>228</v>
      </c>
      <c r="D174" s="7" t="s">
        <v>120</v>
      </c>
      <c r="E174" s="7">
        <v>13</v>
      </c>
      <c r="F174" s="7">
        <v>83</v>
      </c>
      <c r="H174" s="7">
        <v>36</v>
      </c>
      <c r="I174" s="7">
        <v>2</v>
      </c>
      <c r="J174" s="7">
        <v>7</v>
      </c>
      <c r="K174" s="7">
        <v>14</v>
      </c>
      <c r="L174" s="7">
        <v>1</v>
      </c>
      <c r="M174" s="7">
        <v>181</v>
      </c>
      <c r="N174" s="7">
        <v>337</v>
      </c>
    </row>
    <row r="176" spans="1:14" ht="15">
      <c r="A176" s="7" t="s">
        <v>47</v>
      </c>
      <c r="B176" s="7" t="s">
        <v>45</v>
      </c>
      <c r="C176" s="7" t="s">
        <v>228</v>
      </c>
      <c r="D176" s="7" t="s">
        <v>46</v>
      </c>
      <c r="E176" s="7">
        <v>9</v>
      </c>
      <c r="F176" s="7">
        <v>38</v>
      </c>
      <c r="G176" s="7">
        <v>2</v>
      </c>
      <c r="H176" s="7">
        <v>19</v>
      </c>
      <c r="J176" s="7">
        <v>7</v>
      </c>
      <c r="K176" s="7">
        <v>8</v>
      </c>
      <c r="L176" s="7">
        <v>1</v>
      </c>
      <c r="M176" s="7">
        <v>159</v>
      </c>
      <c r="N176" s="7">
        <v>243</v>
      </c>
    </row>
    <row r="178" spans="1:14" ht="15">
      <c r="A178" s="7" t="s">
        <v>21</v>
      </c>
      <c r="B178" s="7" t="s">
        <v>20</v>
      </c>
      <c r="C178" s="7" t="s">
        <v>228</v>
      </c>
      <c r="D178" s="7" t="s">
        <v>21</v>
      </c>
      <c r="E178" s="7">
        <v>1</v>
      </c>
      <c r="F178" s="7">
        <v>60</v>
      </c>
      <c r="H178" s="7">
        <v>17</v>
      </c>
      <c r="I178" s="7">
        <v>2</v>
      </c>
      <c r="J178" s="7">
        <v>3</v>
      </c>
      <c r="K178" s="7">
        <v>3</v>
      </c>
      <c r="L178" s="7">
        <v>1</v>
      </c>
      <c r="M178" s="7">
        <v>134</v>
      </c>
      <c r="N178" s="7">
        <v>221</v>
      </c>
    </row>
    <row r="179" spans="2:14" ht="15">
      <c r="B179" s="7" t="s">
        <v>149</v>
      </c>
      <c r="C179" s="7" t="s">
        <v>232</v>
      </c>
      <c r="D179" s="7" t="s">
        <v>150</v>
      </c>
      <c r="E179" s="7">
        <v>1</v>
      </c>
      <c r="F179" s="7">
        <v>20</v>
      </c>
      <c r="H179" s="7">
        <v>5</v>
      </c>
      <c r="K179" s="7">
        <v>3</v>
      </c>
      <c r="M179" s="7">
        <v>23</v>
      </c>
      <c r="N179" s="7">
        <v>52</v>
      </c>
    </row>
    <row r="180" spans="1:14" s="9" customFormat="1" ht="15">
      <c r="A180" s="9" t="s">
        <v>270</v>
      </c>
      <c r="E180" s="9">
        <f aca="true" t="shared" si="26" ref="E180:M180">SUM(E178:E179)</f>
        <v>2</v>
      </c>
      <c r="F180" s="9">
        <f t="shared" si="26"/>
        <v>80</v>
      </c>
      <c r="G180" s="9">
        <f t="shared" si="26"/>
        <v>0</v>
      </c>
      <c r="H180" s="9">
        <f t="shared" si="26"/>
        <v>22</v>
      </c>
      <c r="I180" s="9">
        <f t="shared" si="26"/>
        <v>2</v>
      </c>
      <c r="J180" s="9">
        <f t="shared" si="26"/>
        <v>3</v>
      </c>
      <c r="K180" s="9">
        <f t="shared" si="26"/>
        <v>6</v>
      </c>
      <c r="L180" s="9">
        <f t="shared" si="26"/>
        <v>1</v>
      </c>
      <c r="M180" s="9">
        <f t="shared" si="26"/>
        <v>157</v>
      </c>
      <c r="N180" s="9">
        <f>SUM(N178:N179)</f>
        <v>273</v>
      </c>
    </row>
    <row r="182" spans="1:14" ht="15">
      <c r="A182" s="7" t="s">
        <v>111</v>
      </c>
      <c r="B182" s="7" t="s">
        <v>109</v>
      </c>
      <c r="C182" s="7" t="s">
        <v>228</v>
      </c>
      <c r="D182" s="7" t="s">
        <v>110</v>
      </c>
      <c r="E182" s="7">
        <v>2</v>
      </c>
      <c r="F182" s="7">
        <v>12</v>
      </c>
      <c r="H182" s="7">
        <v>8</v>
      </c>
      <c r="K182" s="7">
        <v>3</v>
      </c>
      <c r="M182" s="7">
        <v>86</v>
      </c>
      <c r="N182" s="7">
        <v>111</v>
      </c>
    </row>
    <row r="184" spans="1:14" ht="15">
      <c r="A184" s="7" t="s">
        <v>40</v>
      </c>
      <c r="B184" s="7" t="s">
        <v>37</v>
      </c>
      <c r="C184" s="7" t="s">
        <v>228</v>
      </c>
      <c r="D184" s="7" t="s">
        <v>38</v>
      </c>
      <c r="E184" s="7">
        <v>2</v>
      </c>
      <c r="F184" s="7">
        <v>16</v>
      </c>
      <c r="H184" s="7">
        <v>9</v>
      </c>
      <c r="J184" s="7">
        <v>1</v>
      </c>
      <c r="K184" s="7">
        <v>3</v>
      </c>
      <c r="M184" s="7">
        <v>47</v>
      </c>
      <c r="N184" s="7">
        <v>78</v>
      </c>
    </row>
    <row r="185" spans="2:14" ht="15">
      <c r="B185" s="7" t="s">
        <v>127</v>
      </c>
      <c r="C185" s="7" t="s">
        <v>228</v>
      </c>
      <c r="D185" s="7" t="s">
        <v>128</v>
      </c>
      <c r="E185" s="7">
        <v>1</v>
      </c>
      <c r="F185" s="7">
        <v>4</v>
      </c>
      <c r="H185" s="7">
        <v>1</v>
      </c>
      <c r="J185" s="7">
        <v>4</v>
      </c>
      <c r="M185" s="7">
        <v>24</v>
      </c>
      <c r="N185" s="7">
        <v>34</v>
      </c>
    </row>
    <row r="186" spans="2:14" ht="15">
      <c r="B186" s="7" t="s">
        <v>99</v>
      </c>
      <c r="C186" s="7" t="s">
        <v>228</v>
      </c>
      <c r="D186" s="7" t="s">
        <v>100</v>
      </c>
      <c r="E186" s="7">
        <v>7</v>
      </c>
      <c r="F186" s="7">
        <v>23</v>
      </c>
      <c r="H186" s="7">
        <v>11</v>
      </c>
      <c r="I186" s="7">
        <v>1</v>
      </c>
      <c r="J186" s="7">
        <v>3</v>
      </c>
      <c r="K186" s="7">
        <v>6</v>
      </c>
      <c r="L186" s="7">
        <v>1</v>
      </c>
      <c r="M186" s="7">
        <v>130</v>
      </c>
      <c r="N186" s="7">
        <v>182</v>
      </c>
    </row>
    <row r="187" spans="2:14" ht="15">
      <c r="B187" s="7" t="s">
        <v>39</v>
      </c>
      <c r="C187" s="7" t="s">
        <v>228</v>
      </c>
      <c r="D187" s="7" t="s">
        <v>79</v>
      </c>
      <c r="E187" s="7">
        <v>1</v>
      </c>
      <c r="F187" s="7">
        <v>7</v>
      </c>
      <c r="H187" s="7">
        <v>1</v>
      </c>
      <c r="J187" s="7">
        <v>1</v>
      </c>
      <c r="K187" s="7">
        <v>1</v>
      </c>
      <c r="L187" s="7">
        <v>1</v>
      </c>
      <c r="M187" s="7">
        <v>43</v>
      </c>
      <c r="N187" s="7">
        <v>55</v>
      </c>
    </row>
    <row r="188" spans="2:14" ht="15">
      <c r="B188" s="7" t="s">
        <v>147</v>
      </c>
      <c r="C188" s="7" t="s">
        <v>228</v>
      </c>
      <c r="D188" s="7" t="s">
        <v>148</v>
      </c>
      <c r="M188" s="7">
        <v>30</v>
      </c>
      <c r="N188" s="7">
        <v>30</v>
      </c>
    </row>
    <row r="189" spans="3:14" ht="15">
      <c r="C189" s="7" t="s">
        <v>245</v>
      </c>
      <c r="D189" s="7" t="s">
        <v>148</v>
      </c>
      <c r="F189" s="7">
        <v>1</v>
      </c>
      <c r="M189" s="7">
        <v>1</v>
      </c>
      <c r="N189" s="7">
        <v>2</v>
      </c>
    </row>
    <row r="190" spans="1:14" s="9" customFormat="1" ht="15">
      <c r="A190" s="9" t="s">
        <v>271</v>
      </c>
      <c r="E190" s="9">
        <f aca="true" t="shared" si="27" ref="E190:M190">SUM(E184:E189)</f>
        <v>11</v>
      </c>
      <c r="F190" s="9">
        <f t="shared" si="27"/>
        <v>51</v>
      </c>
      <c r="G190" s="9">
        <f t="shared" si="27"/>
        <v>0</v>
      </c>
      <c r="H190" s="9">
        <f t="shared" si="27"/>
        <v>22</v>
      </c>
      <c r="I190" s="9">
        <f t="shared" si="27"/>
        <v>1</v>
      </c>
      <c r="J190" s="9">
        <f t="shared" si="27"/>
        <v>9</v>
      </c>
      <c r="K190" s="9">
        <f t="shared" si="27"/>
        <v>10</v>
      </c>
      <c r="L190" s="9">
        <f t="shared" si="27"/>
        <v>2</v>
      </c>
      <c r="M190" s="9">
        <f t="shared" si="27"/>
        <v>275</v>
      </c>
      <c r="N190" s="9">
        <f>SUM(N184:N189)</f>
        <v>381</v>
      </c>
    </row>
    <row r="192" spans="1:14" s="9" customFormat="1" ht="15">
      <c r="A192" s="9" t="s">
        <v>275</v>
      </c>
      <c r="E192" s="9">
        <f aca="true" t="shared" si="28" ref="E192:M192">SUM(E190,E182,E180,E176,E174,E172,E170,E166,E162)</f>
        <v>90</v>
      </c>
      <c r="F192" s="9">
        <f t="shared" si="28"/>
        <v>561</v>
      </c>
      <c r="G192" s="9">
        <f t="shared" si="28"/>
        <v>3</v>
      </c>
      <c r="H192" s="9">
        <f t="shared" si="28"/>
        <v>251</v>
      </c>
      <c r="I192" s="9">
        <f t="shared" si="28"/>
        <v>12</v>
      </c>
      <c r="J192" s="9">
        <f t="shared" si="28"/>
        <v>54</v>
      </c>
      <c r="K192" s="9">
        <f t="shared" si="28"/>
        <v>74</v>
      </c>
      <c r="L192" s="9">
        <f t="shared" si="28"/>
        <v>7</v>
      </c>
      <c r="M192" s="9">
        <f t="shared" si="28"/>
        <v>1969</v>
      </c>
      <c r="N192" s="9">
        <f>SUM(N190,N182,N180,N176,N174,N172,N170,N166,N162)</f>
        <v>3021</v>
      </c>
    </row>
    <row r="195" ht="15">
      <c r="A195" s="8" t="s">
        <v>3</v>
      </c>
    </row>
    <row r="196" spans="1:14" ht="15">
      <c r="A196" s="7" t="s">
        <v>3</v>
      </c>
      <c r="B196" s="7" t="s">
        <v>154</v>
      </c>
      <c r="C196" s="7" t="s">
        <v>237</v>
      </c>
      <c r="D196" s="7" t="s">
        <v>155</v>
      </c>
      <c r="F196" s="7">
        <v>11</v>
      </c>
      <c r="H196" s="7">
        <v>7</v>
      </c>
      <c r="K196" s="7">
        <v>5</v>
      </c>
      <c r="M196" s="7">
        <v>30</v>
      </c>
      <c r="N196" s="7">
        <v>53</v>
      </c>
    </row>
    <row r="197" spans="2:14" ht="15">
      <c r="B197" s="7" t="s">
        <v>223</v>
      </c>
      <c r="C197" s="7" t="s">
        <v>237</v>
      </c>
      <c r="D197" s="7" t="s">
        <v>224</v>
      </c>
      <c r="E197" s="7">
        <v>2</v>
      </c>
      <c r="N197" s="7">
        <v>2</v>
      </c>
    </row>
    <row r="198" spans="2:14" ht="15">
      <c r="B198" s="7" t="s">
        <v>0</v>
      </c>
      <c r="C198" s="7" t="s">
        <v>227</v>
      </c>
      <c r="D198" s="7" t="s">
        <v>1</v>
      </c>
      <c r="E198" s="7">
        <v>1</v>
      </c>
      <c r="F198" s="7">
        <v>48</v>
      </c>
      <c r="H198" s="7">
        <v>10</v>
      </c>
      <c r="I198" s="7">
        <v>2</v>
      </c>
      <c r="J198" s="7">
        <v>2</v>
      </c>
      <c r="K198" s="7">
        <v>8</v>
      </c>
      <c r="L198" s="7">
        <v>1</v>
      </c>
      <c r="M198" s="7">
        <v>69</v>
      </c>
      <c r="N198" s="7">
        <v>141</v>
      </c>
    </row>
    <row r="199" spans="2:14" ht="15">
      <c r="B199" s="7" t="s">
        <v>94</v>
      </c>
      <c r="C199" s="7" t="s">
        <v>237</v>
      </c>
      <c r="D199" s="7" t="s">
        <v>95</v>
      </c>
      <c r="E199" s="7">
        <v>6</v>
      </c>
      <c r="F199" s="7">
        <v>13</v>
      </c>
      <c r="H199" s="7">
        <v>3</v>
      </c>
      <c r="I199" s="7">
        <v>1</v>
      </c>
      <c r="K199" s="7">
        <v>4</v>
      </c>
      <c r="L199" s="7">
        <v>1</v>
      </c>
      <c r="M199" s="7">
        <v>98</v>
      </c>
      <c r="N199" s="7">
        <v>126</v>
      </c>
    </row>
    <row r="200" spans="2:14" ht="15">
      <c r="B200" s="7" t="s">
        <v>182</v>
      </c>
      <c r="C200" s="7" t="s">
        <v>237</v>
      </c>
      <c r="D200" s="7" t="s">
        <v>183</v>
      </c>
      <c r="M200" s="7">
        <v>1</v>
      </c>
      <c r="N200" s="7">
        <v>1</v>
      </c>
    </row>
    <row r="201" spans="2:14" ht="15">
      <c r="B201" s="7" t="s">
        <v>2</v>
      </c>
      <c r="C201" s="7" t="s">
        <v>237</v>
      </c>
      <c r="D201" s="7" t="s">
        <v>153</v>
      </c>
      <c r="E201" s="7">
        <v>7</v>
      </c>
      <c r="F201" s="7">
        <v>86</v>
      </c>
      <c r="G201" s="7">
        <v>1</v>
      </c>
      <c r="H201" s="7">
        <v>36</v>
      </c>
      <c r="J201" s="7">
        <v>1</v>
      </c>
      <c r="K201" s="7">
        <v>5</v>
      </c>
      <c r="M201" s="7">
        <v>170</v>
      </c>
      <c r="N201" s="7">
        <v>306</v>
      </c>
    </row>
    <row r="202" spans="1:14" s="9" customFormat="1" ht="15">
      <c r="A202" s="9" t="s">
        <v>273</v>
      </c>
      <c r="E202" s="9">
        <f aca="true" t="shared" si="29" ref="E202:M202">SUM(E196:E201)</f>
        <v>16</v>
      </c>
      <c r="F202" s="9">
        <f t="shared" si="29"/>
        <v>158</v>
      </c>
      <c r="G202" s="9">
        <f t="shared" si="29"/>
        <v>1</v>
      </c>
      <c r="H202" s="9">
        <f t="shared" si="29"/>
        <v>56</v>
      </c>
      <c r="I202" s="9">
        <f t="shared" si="29"/>
        <v>3</v>
      </c>
      <c r="J202" s="9">
        <f t="shared" si="29"/>
        <v>3</v>
      </c>
      <c r="K202" s="9">
        <f t="shared" si="29"/>
        <v>22</v>
      </c>
      <c r="L202" s="9">
        <f t="shared" si="29"/>
        <v>2</v>
      </c>
      <c r="M202" s="9">
        <f t="shared" si="29"/>
        <v>368</v>
      </c>
      <c r="N202" s="9">
        <f>SUM(N196:N201)</f>
        <v>629</v>
      </c>
    </row>
    <row r="204" spans="1:14" ht="15">
      <c r="A204" s="7" t="s">
        <v>169</v>
      </c>
      <c r="B204" s="7" t="s">
        <v>167</v>
      </c>
      <c r="C204" s="7" t="s">
        <v>237</v>
      </c>
      <c r="D204" s="7" t="s">
        <v>168</v>
      </c>
      <c r="F204" s="7">
        <v>1</v>
      </c>
      <c r="H204" s="7">
        <v>2</v>
      </c>
      <c r="L204" s="7">
        <v>4</v>
      </c>
      <c r="M204" s="7">
        <v>1</v>
      </c>
      <c r="N204" s="7">
        <v>8</v>
      </c>
    </row>
    <row r="205" spans="2:14" ht="15">
      <c r="B205" s="7" t="s">
        <v>225</v>
      </c>
      <c r="C205" s="7" t="s">
        <v>237</v>
      </c>
      <c r="D205" s="7" t="s">
        <v>226</v>
      </c>
      <c r="F205" s="7">
        <v>3</v>
      </c>
      <c r="H205" s="7">
        <v>1</v>
      </c>
      <c r="L205" s="7">
        <v>18</v>
      </c>
      <c r="M205" s="7">
        <v>1</v>
      </c>
      <c r="N205" s="7">
        <v>23</v>
      </c>
    </row>
    <row r="206" spans="1:14" s="9" customFormat="1" ht="15">
      <c r="A206" s="9" t="s">
        <v>272</v>
      </c>
      <c r="F206" s="9">
        <v>4</v>
      </c>
      <c r="H206" s="9">
        <v>3</v>
      </c>
      <c r="L206" s="9">
        <v>22</v>
      </c>
      <c r="M206" s="9">
        <v>2</v>
      </c>
      <c r="N206" s="9">
        <v>31</v>
      </c>
    </row>
    <row r="208" spans="1:14" s="9" customFormat="1" ht="15">
      <c r="A208" s="9" t="s">
        <v>295</v>
      </c>
      <c r="E208" s="9">
        <f aca="true" t="shared" si="30" ref="E208:M208">SUM(E157,E206,E202,E192,E96,E67)</f>
        <v>189</v>
      </c>
      <c r="F208" s="9">
        <f t="shared" si="30"/>
        <v>1651</v>
      </c>
      <c r="G208" s="9">
        <f t="shared" si="30"/>
        <v>9</v>
      </c>
      <c r="H208" s="9">
        <f t="shared" si="30"/>
        <v>732</v>
      </c>
      <c r="I208" s="9">
        <f t="shared" si="30"/>
        <v>40</v>
      </c>
      <c r="J208" s="9">
        <f t="shared" si="30"/>
        <v>110</v>
      </c>
      <c r="K208" s="9">
        <f t="shared" si="30"/>
        <v>242</v>
      </c>
      <c r="L208" s="9">
        <f t="shared" si="30"/>
        <v>41</v>
      </c>
      <c r="M208" s="9">
        <f t="shared" si="30"/>
        <v>5860</v>
      </c>
      <c r="N208" s="9">
        <f>SUM(N157,N206,N202,N192,N96,N67)</f>
        <v>8874</v>
      </c>
    </row>
    <row r="209" spans="1:11" ht="15">
      <c r="A209" s="10"/>
      <c r="B209" s="10"/>
      <c r="C209" s="10"/>
      <c r="D209" s="10"/>
      <c r="E209" s="10"/>
      <c r="F209" s="10"/>
      <c r="G209" s="10"/>
      <c r="H209" s="10"/>
      <c r="I209" s="10"/>
      <c r="J209" s="11"/>
      <c r="K209" s="12"/>
    </row>
    <row r="210" spans="1:14" ht="15">
      <c r="A210" s="15" t="s">
        <v>296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5">
      <c r="A211" s="16" t="s">
        <v>292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1" ht="15">
      <c r="A212" s="10"/>
      <c r="B212" s="10"/>
      <c r="C212" s="10"/>
      <c r="D212" s="10"/>
      <c r="E212" s="10"/>
      <c r="F212" s="10"/>
      <c r="G212" s="10"/>
      <c r="H212" s="10"/>
      <c r="I212" s="10"/>
      <c r="J212" s="11"/>
      <c r="K212" s="12"/>
    </row>
  </sheetData>
  <sheetProtection password="975D" sheet="1"/>
  <mergeCells count="6">
    <mergeCell ref="A2:N2"/>
    <mergeCell ref="A3:N3"/>
    <mergeCell ref="A4:N4"/>
    <mergeCell ref="A210:N210"/>
    <mergeCell ref="A211:N211"/>
    <mergeCell ref="A1:N1"/>
  </mergeCells>
  <hyperlinks>
    <hyperlink ref="A210:I210" r:id="rId1" display="[Spring 2010 - Fact Sheet]"/>
    <hyperlink ref="A211:I211" r:id="rId2" display="[Institutional Research Home]"/>
    <hyperlink ref="A210:N210" r:id="rId3" display="[Spring 2013 - Fact Sheet]"/>
  </hyperlinks>
  <printOptions/>
  <pageMargins left="0.7" right="0.7" top="0.75" bottom="0.75" header="0.3" footer="0.3"/>
  <pageSetup horizontalDpi="600" verticalDpi="600" orientation="landscape" scale="6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Gachette, Yves</dc:creator>
  <cp:keywords/>
  <dc:description/>
  <cp:lastModifiedBy>Bonn, Michelle</cp:lastModifiedBy>
  <cp:lastPrinted>2013-10-10T19:06:17Z</cp:lastPrinted>
  <dcterms:created xsi:type="dcterms:W3CDTF">2013-10-04T13:40:25Z</dcterms:created>
  <dcterms:modified xsi:type="dcterms:W3CDTF">2013-10-18T18:43:44Z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